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km 19,327" sheetId="2" r:id="rId2"/>
    <sheet name="SO1-02 - Železniční svrše..." sheetId="3" r:id="rId3"/>
    <sheet name="SO1-03 - VRN - most km 19..." sheetId="4" r:id="rId4"/>
    <sheet name="SO1-04 - Materiál objedna..." sheetId="5" r:id="rId5"/>
    <sheet name="SO2-01 - Most km 20,116 " sheetId="6" r:id="rId6"/>
    <sheet name="SO2-02 - Železniční svrše..." sheetId="7" r:id="rId7"/>
    <sheet name="SO2-03 - VRN - most  km 2..." sheetId="8" r:id="rId8"/>
    <sheet name="SO2-04 - Materiál objedna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'SO1-01 - Most km 19,327'!$C$129:$K$655</definedName>
    <definedName name="_xlnm.Print_Area" localSheetId="1">'SO1-01 - Most km 19,327'!$C$4:$J$76,'SO1-01 - Most km 19,327'!$C$82:$J$111,'SO1-01 - Most km 19,327'!$C$117:$K$655</definedName>
    <definedName name="_xlnm.Print_Titles" localSheetId="1">'SO1-01 - Most km 19,327'!$129:$129</definedName>
    <definedName name="_xlnm._FilterDatabase" localSheetId="2" hidden="1">'SO1-02 - Železniční svrše...'!$C$118:$K$189</definedName>
    <definedName name="_xlnm.Print_Area" localSheetId="2">'SO1-02 - Železniční svrše...'!$C$4:$J$76,'SO1-02 - Železniční svrše...'!$C$82:$J$100,'SO1-02 - Železniční svrše...'!$C$106:$K$189</definedName>
    <definedName name="_xlnm.Print_Titles" localSheetId="2">'SO1-02 - Železniční svrše...'!$118:$118</definedName>
    <definedName name="_xlnm._FilterDatabase" localSheetId="3" hidden="1">'SO1-03 - VRN - most km 19...'!$C$122:$K$141</definedName>
    <definedName name="_xlnm.Print_Area" localSheetId="3">'SO1-03 - VRN - most km 19...'!$C$4:$J$76,'SO1-03 - VRN - most km 19...'!$C$82:$J$104,'SO1-03 - VRN - most km 19...'!$C$110:$K$141</definedName>
    <definedName name="_xlnm.Print_Titles" localSheetId="3">'SO1-03 - VRN - most km 19...'!$122:$122</definedName>
    <definedName name="_xlnm._FilterDatabase" localSheetId="4" hidden="1">'SO1-04 - Materiál objedna...'!$C$117:$K$122</definedName>
    <definedName name="_xlnm.Print_Area" localSheetId="4">'SO1-04 - Materiál objedna...'!$C$4:$J$76,'SO1-04 - Materiál objedna...'!$C$82:$J$99,'SO1-04 - Materiál objedna...'!$C$105:$K$122</definedName>
    <definedName name="_xlnm.Print_Titles" localSheetId="4">'SO1-04 - Materiál objedna...'!$117:$117</definedName>
    <definedName name="_xlnm._FilterDatabase" localSheetId="5" hidden="1">'SO2-01 - Most km 20,116 '!$C$131:$K$346</definedName>
    <definedName name="_xlnm.Print_Area" localSheetId="5">'SO2-01 - Most km 20,116 '!$C$4:$J$75,'SO2-01 - Most km 20,116 '!$C$81:$J$113,'SO2-01 - Most km 20,116 '!$C$119:$K$346</definedName>
    <definedName name="_xlnm.Print_Titles" localSheetId="5">'SO2-01 - Most km 20,116 '!$131:$131</definedName>
    <definedName name="_xlnm._FilterDatabase" localSheetId="6" hidden="1">'SO2-02 - Železniční svrše...'!$C$118:$K$212</definedName>
    <definedName name="_xlnm.Print_Area" localSheetId="6">'SO2-02 - Železniční svrše...'!$C$4:$J$76,'SO2-02 - Železniční svrše...'!$C$82:$J$100,'SO2-02 - Železniční svrše...'!$C$106:$K$212</definedName>
    <definedName name="_xlnm.Print_Titles" localSheetId="6">'SO2-02 - Železniční svrše...'!$118:$118</definedName>
    <definedName name="_xlnm._FilterDatabase" localSheetId="7" hidden="1">'SO2-03 - VRN - most  km 2...'!$C$121:$K$144</definedName>
    <definedName name="_xlnm.Print_Area" localSheetId="7">'SO2-03 - VRN - most  km 2...'!$C$4:$J$75,'SO2-03 - VRN - most  km 2...'!$C$81:$J$103,'SO2-03 - VRN - most  km 2...'!$C$109:$K$144</definedName>
    <definedName name="_xlnm.Print_Titles" localSheetId="7">'SO2-03 - VRN - most  km 2...'!$121:$121</definedName>
    <definedName name="_xlnm._FilterDatabase" localSheetId="8" hidden="1">'SO2-04 - Materiál objedna...'!$C$117:$K$123</definedName>
    <definedName name="_xlnm.Print_Area" localSheetId="8">'SO2-04 - Materiál objedna...'!$C$4:$J$76,'SO2-04 - Materiál objedna...'!$C$82:$J$99,'SO2-04 - Materiál objedna...'!$C$105:$K$123</definedName>
    <definedName name="_xlnm.Print_Titles" localSheetId="8">'SO2-04 - Materiál objedna...'!$117:$117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1"/>
  <c r="BH121"/>
  <c r="BG121"/>
  <c r="BF121"/>
  <c r="T121"/>
  <c r="T120"/>
  <c r="T119"/>
  <c r="T118"/>
  <c r="R121"/>
  <c r="R120"/>
  <c r="R119"/>
  <c r="R118"/>
  <c r="P121"/>
  <c r="P120"/>
  <c r="P119"/>
  <c r="P118"/>
  <c i="1" r="AU102"/>
  <c i="9"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8" r="J37"/>
  <c r="J36"/>
  <c i="1" r="AY101"/>
  <c i="8" r="J35"/>
  <c i="1" r="AX101"/>
  <c i="8"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1"/>
  <c r="J90"/>
  <c r="F90"/>
  <c r="F88"/>
  <c r="E86"/>
  <c r="J18"/>
  <c r="E18"/>
  <c r="F119"/>
  <c r="J17"/>
  <c r="J12"/>
  <c r="J116"/>
  <c r="E7"/>
  <c r="E112"/>
  <c i="7" r="J37"/>
  <c r="J36"/>
  <c i="1" r="AY100"/>
  <c i="7" r="J35"/>
  <c i="1" r="AX100"/>
  <c i="7"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6" r="J37"/>
  <c r="J36"/>
  <c i="1" r="AY99"/>
  <c i="6" r="J35"/>
  <c i="1" r="AX99"/>
  <c i="6" r="BI346"/>
  <c r="BH346"/>
  <c r="BG346"/>
  <c r="BF346"/>
  <c r="T346"/>
  <c r="T345"/>
  <c r="R346"/>
  <c r="R345"/>
  <c r="P346"/>
  <c r="P345"/>
  <c r="BI344"/>
  <c r="BH344"/>
  <c r="BG344"/>
  <c r="BF344"/>
  <c r="T344"/>
  <c r="T343"/>
  <c r="R344"/>
  <c r="R343"/>
  <c r="P344"/>
  <c r="P343"/>
  <c r="BI342"/>
  <c r="BH342"/>
  <c r="BG342"/>
  <c r="BF342"/>
  <c r="T342"/>
  <c r="T341"/>
  <c r="T340"/>
  <c r="R342"/>
  <c r="R341"/>
  <c r="R340"/>
  <c r="P342"/>
  <c r="P341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1"/>
  <c r="J90"/>
  <c r="F90"/>
  <c r="F88"/>
  <c r="E86"/>
  <c r="J18"/>
  <c r="E18"/>
  <c r="F129"/>
  <c r="J17"/>
  <c r="J12"/>
  <c r="J88"/>
  <c r="E7"/>
  <c r="E122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4" r="J37"/>
  <c r="J36"/>
  <c i="1" r="AY97"/>
  <c i="4" r="J35"/>
  <c i="1" r="AX97"/>
  <c i="4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3" r="J37"/>
  <c r="J36"/>
  <c i="1" r="AY96"/>
  <c i="3" r="J35"/>
  <c i="1" r="AX96"/>
  <c i="3"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2" r="J37"/>
  <c r="J36"/>
  <c i="1" r="AY95"/>
  <c i="2" r="J35"/>
  <c i="1" r="AX95"/>
  <c i="2" r="BI649"/>
  <c r="BH649"/>
  <c r="BG649"/>
  <c r="BF649"/>
  <c r="T649"/>
  <c r="T648"/>
  <c r="T647"/>
  <c r="R649"/>
  <c r="R648"/>
  <c r="R647"/>
  <c r="P649"/>
  <c r="P648"/>
  <c r="P647"/>
  <c r="BI646"/>
  <c r="BH646"/>
  <c r="BG646"/>
  <c r="BF646"/>
  <c r="T646"/>
  <c r="R646"/>
  <c r="P646"/>
  <c r="BI641"/>
  <c r="BH641"/>
  <c r="BG641"/>
  <c r="BF641"/>
  <c r="T641"/>
  <c r="R641"/>
  <c r="P641"/>
  <c r="BI632"/>
  <c r="BH632"/>
  <c r="BG632"/>
  <c r="BF632"/>
  <c r="T632"/>
  <c r="R632"/>
  <c r="P632"/>
  <c r="BI628"/>
  <c r="BH628"/>
  <c r="BG628"/>
  <c r="BF628"/>
  <c r="T628"/>
  <c r="R628"/>
  <c r="P628"/>
  <c r="BI625"/>
  <c r="BH625"/>
  <c r="BG625"/>
  <c r="BF625"/>
  <c r="T625"/>
  <c r="R625"/>
  <c r="P625"/>
  <c r="BI621"/>
  <c r="BH621"/>
  <c r="BG621"/>
  <c r="BF621"/>
  <c r="T621"/>
  <c r="R621"/>
  <c r="P621"/>
  <c r="BI614"/>
  <c r="BH614"/>
  <c r="BG614"/>
  <c r="BF614"/>
  <c r="T614"/>
  <c r="R614"/>
  <c r="P614"/>
  <c r="BI611"/>
  <c r="BH611"/>
  <c r="BG611"/>
  <c r="BF611"/>
  <c r="T611"/>
  <c r="R611"/>
  <c r="P611"/>
  <c r="BI610"/>
  <c r="BH610"/>
  <c r="BG610"/>
  <c r="BF610"/>
  <c r="T610"/>
  <c r="R610"/>
  <c r="P610"/>
  <c r="BI608"/>
  <c r="BH608"/>
  <c r="BG608"/>
  <c r="BF608"/>
  <c r="T608"/>
  <c r="R608"/>
  <c r="P608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0"/>
  <c r="BH580"/>
  <c r="BG580"/>
  <c r="BF580"/>
  <c r="T580"/>
  <c r="R580"/>
  <c r="P580"/>
  <c r="BI571"/>
  <c r="BH571"/>
  <c r="BG571"/>
  <c r="BF571"/>
  <c r="T571"/>
  <c r="R571"/>
  <c r="P571"/>
  <c r="BI568"/>
  <c r="BH568"/>
  <c r="BG568"/>
  <c r="BF568"/>
  <c r="T568"/>
  <c r="R568"/>
  <c r="P568"/>
  <c r="BI562"/>
  <c r="BH562"/>
  <c r="BG562"/>
  <c r="BF562"/>
  <c r="T562"/>
  <c r="R562"/>
  <c r="P562"/>
  <c r="BI553"/>
  <c r="BH553"/>
  <c r="BG553"/>
  <c r="BF553"/>
  <c r="T553"/>
  <c r="R553"/>
  <c r="P553"/>
  <c r="BI538"/>
  <c r="BH538"/>
  <c r="BG538"/>
  <c r="BF538"/>
  <c r="T538"/>
  <c r="R538"/>
  <c r="P538"/>
  <c r="BI529"/>
  <c r="BH529"/>
  <c r="BG529"/>
  <c r="BF529"/>
  <c r="T529"/>
  <c r="R529"/>
  <c r="P529"/>
  <c r="BI526"/>
  <c r="BH526"/>
  <c r="BG526"/>
  <c r="BF526"/>
  <c r="T526"/>
  <c r="R526"/>
  <c r="P526"/>
  <c r="BI522"/>
  <c r="BH522"/>
  <c r="BG522"/>
  <c r="BF522"/>
  <c r="T522"/>
  <c r="R522"/>
  <c r="P522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9"/>
  <c r="BH469"/>
  <c r="BG469"/>
  <c r="BF469"/>
  <c r="T469"/>
  <c r="R469"/>
  <c r="P469"/>
  <c r="BI462"/>
  <c r="BH462"/>
  <c r="BG462"/>
  <c r="BF462"/>
  <c r="T462"/>
  <c r="R462"/>
  <c r="P462"/>
  <c r="BI451"/>
  <c r="BH451"/>
  <c r="BG451"/>
  <c r="BF451"/>
  <c r="T451"/>
  <c r="R451"/>
  <c r="P451"/>
  <c r="BI440"/>
  <c r="BH440"/>
  <c r="BG440"/>
  <c r="BF440"/>
  <c r="T440"/>
  <c r="R440"/>
  <c r="P440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42"/>
  <c r="BH342"/>
  <c r="BG342"/>
  <c r="BF342"/>
  <c r="T342"/>
  <c r="R342"/>
  <c r="P342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18"/>
  <c r="BH318"/>
  <c r="BG318"/>
  <c r="BF318"/>
  <c r="T318"/>
  <c r="R318"/>
  <c r="P318"/>
  <c r="BI317"/>
  <c r="BH317"/>
  <c r="BG317"/>
  <c r="BF317"/>
  <c r="T317"/>
  <c r="R317"/>
  <c r="P317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1"/>
  <c r="BH281"/>
  <c r="BG281"/>
  <c r="BF281"/>
  <c r="T281"/>
  <c r="R281"/>
  <c r="P281"/>
  <c r="BI280"/>
  <c r="BH280"/>
  <c r="BG280"/>
  <c r="BF280"/>
  <c r="T280"/>
  <c r="R280"/>
  <c r="P280"/>
  <c r="BI274"/>
  <c r="BH274"/>
  <c r="BG274"/>
  <c r="BF274"/>
  <c r="T274"/>
  <c r="R274"/>
  <c r="P274"/>
  <c r="BI273"/>
  <c r="BH273"/>
  <c r="BG273"/>
  <c r="BF273"/>
  <c r="T273"/>
  <c r="R273"/>
  <c r="P273"/>
  <c r="BI268"/>
  <c r="BH268"/>
  <c r="BG268"/>
  <c r="BF268"/>
  <c r="T268"/>
  <c r="R268"/>
  <c r="P268"/>
  <c r="BI262"/>
  <c r="BH262"/>
  <c r="BG262"/>
  <c r="BF262"/>
  <c r="T262"/>
  <c r="R262"/>
  <c r="P262"/>
  <c r="BI261"/>
  <c r="BH261"/>
  <c r="BG261"/>
  <c r="BF261"/>
  <c r="T261"/>
  <c r="R261"/>
  <c r="P26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BK641"/>
  <c r="BK610"/>
  <c r="BK632"/>
  <c r="J628"/>
  <c r="BK608"/>
  <c r="J604"/>
  <c r="J603"/>
  <c r="BK589"/>
  <c r="BK562"/>
  <c r="J529"/>
  <c r="J512"/>
  <c r="J506"/>
  <c r="BK496"/>
  <c r="BK462"/>
  <c r="J410"/>
  <c r="J380"/>
  <c r="BK377"/>
  <c r="J366"/>
  <c r="J357"/>
  <c r="BK351"/>
  <c r="J343"/>
  <c r="J329"/>
  <c r="BK317"/>
  <c r="J300"/>
  <c r="BK296"/>
  <c r="J287"/>
  <c r="J280"/>
  <c r="BK268"/>
  <c r="J261"/>
  <c r="BK625"/>
  <c r="BK614"/>
  <c r="BK604"/>
  <c r="BK597"/>
  <c r="J589"/>
  <c r="J562"/>
  <c r="BK529"/>
  <c r="BK512"/>
  <c r="BK502"/>
  <c r="BK488"/>
  <c r="BK480"/>
  <c r="J469"/>
  <c r="J440"/>
  <c r="J418"/>
  <c r="J382"/>
  <c r="BK372"/>
  <c r="J369"/>
  <c r="BK354"/>
  <c r="BK343"/>
  <c r="BK329"/>
  <c r="J318"/>
  <c r="J304"/>
  <c r="J296"/>
  <c r="BK280"/>
  <c r="BK273"/>
  <c r="BK261"/>
  <c r="J244"/>
  <c r="BK234"/>
  <c r="J229"/>
  <c r="BK222"/>
  <c r="J219"/>
  <c r="J215"/>
  <c r="BK208"/>
  <c r="J205"/>
  <c r="BK193"/>
  <c r="J186"/>
  <c r="BK180"/>
  <c r="J173"/>
  <c r="J169"/>
  <c r="BK159"/>
  <c r="BK151"/>
  <c r="J147"/>
  <c r="BK133"/>
  <c i="3" r="BK186"/>
  <c r="J180"/>
  <c r="J163"/>
  <c r="BK158"/>
  <c r="J147"/>
  <c r="BK136"/>
  <c r="BK180"/>
  <c r="J177"/>
  <c r="BK163"/>
  <c r="BK151"/>
  <c r="J132"/>
  <c r="BK170"/>
  <c r="BK147"/>
  <c r="J122"/>
  <c r="BK183"/>
  <c r="BK165"/>
  <c r="J151"/>
  <c r="BK126"/>
  <c i="4" r="J134"/>
  <c r="J127"/>
  <c r="BK130"/>
  <c r="BK126"/>
  <c r="BK134"/>
  <c r="BK127"/>
  <c r="BK137"/>
  <c r="J132"/>
  <c i="5" r="J121"/>
  <c r="F35"/>
  <c i="1" r="BB98"/>
  <c i="6" r="J344"/>
  <c r="BK338"/>
  <c r="BK325"/>
  <c r="BK308"/>
  <c r="BK296"/>
  <c r="J281"/>
  <c r="J256"/>
  <c r="BK240"/>
  <c r="BK202"/>
  <c r="BK192"/>
  <c r="BK182"/>
  <c r="BK170"/>
  <c r="BK155"/>
  <c r="BK137"/>
  <c r="J346"/>
  <c r="J337"/>
  <c r="J330"/>
  <c r="J303"/>
  <c r="BK284"/>
  <c r="J277"/>
  <c r="BK264"/>
  <c r="J258"/>
  <c r="J251"/>
  <c r="BK239"/>
  <c r="J229"/>
  <c r="BK217"/>
  <c r="BK208"/>
  <c r="J195"/>
  <c r="J177"/>
  <c r="J166"/>
  <c r="BK158"/>
  <c r="J135"/>
  <c r="BK332"/>
  <c r="J326"/>
  <c r="J316"/>
  <c r="J300"/>
  <c r="BK287"/>
  <c r="BK277"/>
  <c r="J264"/>
  <c r="J240"/>
  <c r="J217"/>
  <c r="J209"/>
  <c r="BK203"/>
  <c r="J202"/>
  <c r="BK190"/>
  <c r="BK160"/>
  <c r="BK152"/>
  <c r="BK148"/>
  <c r="BK328"/>
  <c r="BK323"/>
  <c r="BK313"/>
  <c r="BK300"/>
  <c r="J296"/>
  <c r="J287"/>
  <c r="J270"/>
  <c r="BK257"/>
  <c r="J248"/>
  <c r="BK233"/>
  <c r="J206"/>
  <c r="J190"/>
  <c r="J182"/>
  <c r="J164"/>
  <c r="J137"/>
  <c i="7" r="BK200"/>
  <c r="J180"/>
  <c r="J164"/>
  <c r="BK148"/>
  <c r="BK140"/>
  <c r="BK202"/>
  <c r="BK182"/>
  <c r="J162"/>
  <c r="J149"/>
  <c r="J146"/>
  <c r="BK130"/>
  <c r="BK122"/>
  <c r="BK204"/>
  <c r="BK162"/>
  <c r="BK153"/>
  <c r="J142"/>
  <c r="BK124"/>
  <c r="J185"/>
  <c r="BK149"/>
  <c r="BK139"/>
  <c r="J133"/>
  <c r="J122"/>
  <c i="8" r="BK135"/>
  <c r="BK127"/>
  <c r="J142"/>
  <c r="BK132"/>
  <c r="BK125"/>
  <c r="BK138"/>
  <c r="BK126"/>
  <c r="BK141"/>
  <c i="9" r="J121"/>
  <c r="F34"/>
  <c i="1" r="BA102"/>
  <c i="9" r="F35"/>
  <c i="1" r="BB102"/>
  <c i="2" r="BK646"/>
  <c r="J641"/>
  <c r="BK611"/>
  <c r="BK649"/>
  <c r="BK628"/>
  <c r="BK621"/>
  <c r="BK602"/>
  <c r="J597"/>
  <c r="J580"/>
  <c r="BK568"/>
  <c r="J538"/>
  <c r="J522"/>
  <c r="BK499"/>
  <c r="J488"/>
  <c r="J480"/>
  <c r="BK469"/>
  <c r="BK440"/>
  <c r="BK424"/>
  <c r="BK382"/>
  <c r="BK369"/>
  <c r="J361"/>
  <c r="BK342"/>
  <c r="J326"/>
  <c r="BK305"/>
  <c r="BK288"/>
  <c r="BK274"/>
  <c r="J273"/>
  <c r="J649"/>
  <c r="J621"/>
  <c r="J605"/>
  <c r="J602"/>
  <c r="BK580"/>
  <c r="J568"/>
  <c r="BK538"/>
  <c r="BK526"/>
  <c r="BK509"/>
  <c r="J499"/>
  <c r="BK484"/>
  <c r="BK475"/>
  <c r="J470"/>
  <c r="J451"/>
  <c r="J424"/>
  <c r="BK410"/>
  <c r="J377"/>
  <c r="BK361"/>
  <c r="J351"/>
  <c r="J342"/>
  <c r="J317"/>
  <c r="BK300"/>
  <c r="J288"/>
  <c r="J281"/>
  <c r="J274"/>
  <c r="BK262"/>
  <c r="BK244"/>
  <c r="J240"/>
  <c r="BK229"/>
  <c r="J226"/>
  <c r="BK219"/>
  <c r="BK212"/>
  <c r="J208"/>
  <c r="BK196"/>
  <c r="BK186"/>
  <c r="J183"/>
  <c r="BK173"/>
  <c r="BK168"/>
  <c r="J159"/>
  <c r="J155"/>
  <c r="BK147"/>
  <c r="J140"/>
  <c i="1" r="AS94"/>
  <c i="3" r="BK177"/>
  <c r="BK129"/>
  <c r="J186"/>
  <c r="J158"/>
  <c r="J129"/>
  <c i="4" r="J139"/>
  <c r="J130"/>
  <c r="J131"/>
  <c r="BK141"/>
  <c r="BK132"/>
  <c r="J141"/>
  <c r="J136"/>
  <c i="5" r="F36"/>
  <c i="1" r="BC98"/>
  <c i="5" r="J34"/>
  <c i="1" r="AW98"/>
  <c i="6" r="BK333"/>
  <c r="J321"/>
  <c r="J298"/>
  <c r="BK288"/>
  <c r="J275"/>
  <c r="J242"/>
  <c r="BK209"/>
  <c r="BK195"/>
  <c r="BK185"/>
  <c r="BK177"/>
  <c r="BK164"/>
  <c r="J148"/>
  <c r="BK135"/>
  <c r="J338"/>
  <c r="J332"/>
  <c r="J313"/>
  <c r="BK306"/>
  <c r="BK285"/>
  <c r="J279"/>
  <c r="J268"/>
  <c r="J257"/>
  <c r="BK248"/>
  <c r="J238"/>
  <c r="J224"/>
  <c r="J215"/>
  <c r="J203"/>
  <c r="J188"/>
  <c r="J172"/>
  <c r="BK165"/>
  <c r="J155"/>
  <c r="BK342"/>
  <c r="J333"/>
  <c r="J328"/>
  <c r="BK318"/>
  <c r="J308"/>
  <c r="J290"/>
  <c r="BK281"/>
  <c r="BK270"/>
  <c r="J254"/>
  <c r="BK253"/>
  <c r="BK224"/>
  <c r="J213"/>
  <c r="J208"/>
  <c r="J198"/>
  <c r="J192"/>
  <c r="J165"/>
  <c r="J158"/>
  <c r="J150"/>
  <c r="BK326"/>
  <c r="BK316"/>
  <c r="BK303"/>
  <c r="BK298"/>
  <c r="BK292"/>
  <c r="BK279"/>
  <c r="BK269"/>
  <c r="BK256"/>
  <c r="BK246"/>
  <c r="BK229"/>
  <c r="J211"/>
  <c r="J197"/>
  <c r="J184"/>
  <c r="BK156"/>
  <c r="BK145"/>
  <c i="7" r="J197"/>
  <c r="J182"/>
  <c r="J168"/>
  <c r="BK146"/>
  <c r="BK208"/>
  <c r="J200"/>
  <c r="BK180"/>
  <c r="J159"/>
  <c r="J148"/>
  <c r="J137"/>
  <c r="BK126"/>
  <c r="BK209"/>
  <c r="BK176"/>
  <c r="BK159"/>
  <c r="J150"/>
  <c r="BK138"/>
  <c r="BK197"/>
  <c r="BK150"/>
  <c r="J140"/>
  <c r="BK137"/>
  <c r="J126"/>
  <c i="8" r="J137"/>
  <c r="J130"/>
  <c r="J141"/>
  <c r="BK134"/>
  <c r="BK130"/>
  <c r="BK142"/>
  <c r="J135"/>
  <c r="J125"/>
  <c r="J127"/>
  <c i="2" r="J646"/>
  <c r="J614"/>
  <c r="J610"/>
  <c r="J632"/>
  <c r="J611"/>
  <c r="BK605"/>
  <c r="J593"/>
  <c r="J571"/>
  <c r="BK553"/>
  <c r="J526"/>
  <c r="J509"/>
  <c r="J502"/>
  <c r="J484"/>
  <c r="BK470"/>
  <c r="BK451"/>
  <c r="BK430"/>
  <c r="BK418"/>
  <c r="J414"/>
  <c r="J372"/>
  <c r="J354"/>
  <c r="J347"/>
  <c r="J333"/>
  <c r="BK318"/>
  <c r="BK304"/>
  <c r="BK292"/>
  <c r="BK281"/>
  <c r="J262"/>
  <c r="J247"/>
  <c r="J625"/>
  <c r="J608"/>
  <c r="BK603"/>
  <c r="BK593"/>
  <c r="BK571"/>
  <c r="J553"/>
  <c r="BK522"/>
  <c r="BK506"/>
  <c r="J496"/>
  <c r="J475"/>
  <c r="J462"/>
  <c r="J430"/>
  <c r="BK414"/>
  <c r="BK380"/>
  <c r="BK366"/>
  <c r="BK357"/>
  <c r="BK347"/>
  <c r="BK333"/>
  <c r="BK326"/>
  <c r="J305"/>
  <c r="J292"/>
  <c r="BK287"/>
  <c r="J268"/>
  <c r="BK247"/>
  <c r="BK240"/>
  <c r="J234"/>
  <c r="BK226"/>
  <c r="J222"/>
  <c r="BK215"/>
  <c r="J212"/>
  <c r="BK205"/>
  <c r="J196"/>
  <c r="J193"/>
  <c r="BK183"/>
  <c r="J180"/>
  <c r="BK169"/>
  <c r="J168"/>
  <c r="BK155"/>
  <c r="J151"/>
  <c r="BK140"/>
  <c r="J133"/>
  <c i="3" r="J183"/>
  <c r="J165"/>
  <c r="BK162"/>
  <c r="J155"/>
  <c r="BK142"/>
  <c r="BK132"/>
  <c r="J170"/>
  <c r="BK155"/>
  <c r="J142"/>
  <c r="BK122"/>
  <c r="J168"/>
  <c r="J126"/>
  <c r="BK168"/>
  <c r="J162"/>
  <c r="J136"/>
  <c i="4" r="J137"/>
  <c r="BK131"/>
  <c r="J126"/>
  <c r="BK128"/>
  <c r="BK136"/>
  <c r="J128"/>
  <c r="BK139"/>
  <c i="5" r="BK121"/>
  <c r="F37"/>
  <c i="1" r="BD98"/>
  <c i="6" r="BK346"/>
  <c r="J342"/>
  <c r="BK337"/>
  <c r="J323"/>
  <c r="J302"/>
  <c r="J292"/>
  <c r="BK282"/>
  <c r="BK262"/>
  <c r="BK254"/>
  <c r="J239"/>
  <c r="BK200"/>
  <c r="BK188"/>
  <c r="BK180"/>
  <c r="BK166"/>
  <c r="J152"/>
  <c r="J147"/>
  <c r="BK344"/>
  <c r="BK335"/>
  <c r="J325"/>
  <c r="BK311"/>
  <c r="BK290"/>
  <c r="J282"/>
  <c r="J269"/>
  <c r="J262"/>
  <c r="J253"/>
  <c r="BK242"/>
  <c r="J233"/>
  <c r="J219"/>
  <c r="BK213"/>
  <c r="BK198"/>
  <c r="BK184"/>
  <c r="J170"/>
  <c r="J160"/>
  <c r="BK147"/>
  <c r="J335"/>
  <c r="BK330"/>
  <c r="BK321"/>
  <c r="J311"/>
  <c r="J294"/>
  <c r="J288"/>
  <c r="J284"/>
  <c r="BK275"/>
  <c r="BK268"/>
  <c r="J246"/>
  <c r="BK219"/>
  <c r="BK211"/>
  <c r="BK206"/>
  <c r="BK197"/>
  <c r="J180"/>
  <c r="J156"/>
  <c r="J145"/>
  <c r="J318"/>
  <c r="J306"/>
  <c r="BK302"/>
  <c r="BK294"/>
  <c r="J285"/>
  <c r="BK258"/>
  <c r="BK251"/>
  <c r="BK238"/>
  <c r="BK215"/>
  <c r="J200"/>
  <c r="J185"/>
  <c r="BK172"/>
  <c r="BK150"/>
  <c i="7" r="J209"/>
  <c r="J188"/>
  <c r="J176"/>
  <c r="BK156"/>
  <c r="J144"/>
  <c r="J204"/>
  <c r="BK188"/>
  <c r="BK168"/>
  <c r="J153"/>
  <c r="BK133"/>
  <c r="J124"/>
  <c r="J208"/>
  <c r="BK185"/>
  <c r="J156"/>
  <c r="BK144"/>
  <c r="J139"/>
  <c r="J202"/>
  <c r="BK164"/>
  <c r="BK142"/>
  <c r="J138"/>
  <c r="J130"/>
  <c i="8" r="J138"/>
  <c r="J134"/>
  <c r="J126"/>
  <c r="BK137"/>
  <c r="J131"/>
  <c r="BK144"/>
  <c r="BK131"/>
  <c r="J144"/>
  <c r="J132"/>
  <c i="9" r="BK121"/>
  <c r="F36"/>
  <c i="1" r="BC102"/>
  <c i="9" r="F37"/>
  <c i="1" r="BD102"/>
  <c i="2" l="1" r="R132"/>
  <c r="BK218"/>
  <c r="J218"/>
  <c r="J99"/>
  <c r="P233"/>
  <c r="T295"/>
  <c r="BK376"/>
  <c r="J376"/>
  <c r="J102"/>
  <c r="BK381"/>
  <c r="J381"/>
  <c r="J103"/>
  <c r="P413"/>
  <c r="BK601"/>
  <c r="J601"/>
  <c r="J105"/>
  <c r="BK609"/>
  <c r="J609"/>
  <c r="J106"/>
  <c r="P613"/>
  <c r="P612"/>
  <c i="3" r="R121"/>
  <c r="R120"/>
  <c r="R119"/>
  <c r="R169"/>
  <c i="4" r="R125"/>
  <c r="R129"/>
  <c r="R135"/>
  <c i="6" r="R134"/>
  <c r="T154"/>
  <c r="R171"/>
  <c r="R187"/>
  <c r="R237"/>
  <c r="R241"/>
  <c r="BK250"/>
  <c r="J250"/>
  <c r="J103"/>
  <c r="BK295"/>
  <c r="J295"/>
  <c r="J104"/>
  <c r="BK310"/>
  <c r="J310"/>
  <c r="J107"/>
  <c r="T334"/>
  <c i="7" r="BK121"/>
  <c r="J121"/>
  <c r="J98"/>
  <c r="R155"/>
  <c i="8" r="BK124"/>
  <c r="J124"/>
  <c r="J97"/>
  <c r="BK129"/>
  <c r="J129"/>
  <c r="J98"/>
  <c r="BK133"/>
  <c r="J133"/>
  <c r="J99"/>
  <c r="R136"/>
  <c r="BK140"/>
  <c r="J140"/>
  <c r="J101"/>
  <c i="2" r="BK132"/>
  <c r="J132"/>
  <c r="J98"/>
  <c r="P218"/>
  <c r="T233"/>
  <c r="BK295"/>
  <c r="J295"/>
  <c r="J101"/>
  <c r="T376"/>
  <c r="P381"/>
  <c r="T413"/>
  <c r="T601"/>
  <c r="R609"/>
  <c r="T613"/>
  <c r="T612"/>
  <c i="3" r="P121"/>
  <c r="P120"/>
  <c r="P119"/>
  <c i="1" r="AU96"/>
  <c i="3" r="P169"/>
  <c i="4" r="P125"/>
  <c r="T129"/>
  <c r="P135"/>
  <c i="6" r="P134"/>
  <c r="BK154"/>
  <c r="J154"/>
  <c r="J98"/>
  <c r="T171"/>
  <c r="P187"/>
  <c r="P237"/>
  <c r="T241"/>
  <c r="P250"/>
  <c r="T295"/>
  <c r="T310"/>
  <c r="T309"/>
  <c r="P334"/>
  <c i="7" r="P121"/>
  <c r="P120"/>
  <c r="P155"/>
  <c i="8" r="T124"/>
  <c r="T129"/>
  <c r="T133"/>
  <c r="T136"/>
  <c r="T140"/>
  <c i="2" r="P132"/>
  <c r="T218"/>
  <c r="BK233"/>
  <c r="J233"/>
  <c r="J100"/>
  <c r="P295"/>
  <c r="R376"/>
  <c r="T381"/>
  <c r="R413"/>
  <c r="P601"/>
  <c r="P609"/>
  <c r="R613"/>
  <c r="R612"/>
  <c i="3" r="T121"/>
  <c r="T120"/>
  <c r="T119"/>
  <c r="T169"/>
  <c i="4" r="T125"/>
  <c r="P129"/>
  <c r="T135"/>
  <c i="6" r="BK134"/>
  <c r="J134"/>
  <c r="J97"/>
  <c r="P154"/>
  <c r="BK171"/>
  <c r="J171"/>
  <c r="J99"/>
  <c r="BK187"/>
  <c r="J187"/>
  <c r="J100"/>
  <c r="BK237"/>
  <c r="J237"/>
  <c r="J101"/>
  <c r="BK241"/>
  <c r="J241"/>
  <c r="J102"/>
  <c r="T250"/>
  <c r="R295"/>
  <c r="P310"/>
  <c r="P309"/>
  <c r="R334"/>
  <c i="7" r="R121"/>
  <c r="R120"/>
  <c r="R119"/>
  <c r="T155"/>
  <c i="8" r="R124"/>
  <c r="R129"/>
  <c r="R133"/>
  <c r="P136"/>
  <c r="P140"/>
  <c i="2" r="T132"/>
  <c r="T131"/>
  <c r="T130"/>
  <c r="R218"/>
  <c r="R233"/>
  <c r="R295"/>
  <c r="P376"/>
  <c r="R381"/>
  <c r="BK413"/>
  <c r="J413"/>
  <c r="J104"/>
  <c r="R601"/>
  <c r="T609"/>
  <c r="BK613"/>
  <c r="J613"/>
  <c r="J108"/>
  <c i="3" r="BK121"/>
  <c r="J121"/>
  <c r="J98"/>
  <c r="BK169"/>
  <c r="J169"/>
  <c r="J99"/>
  <c i="4" r="BK125"/>
  <c r="J125"/>
  <c r="J98"/>
  <c r="BK129"/>
  <c r="J129"/>
  <c r="J99"/>
  <c r="BK135"/>
  <c r="J135"/>
  <c r="J101"/>
  <c i="6" r="T134"/>
  <c r="R154"/>
  <c r="P171"/>
  <c r="T187"/>
  <c r="T237"/>
  <c r="P241"/>
  <c r="R250"/>
  <c r="P295"/>
  <c r="R310"/>
  <c r="R309"/>
  <c r="BK334"/>
  <c r="J334"/>
  <c r="J108"/>
  <c i="7" r="T121"/>
  <c r="T120"/>
  <c r="T119"/>
  <c r="BK155"/>
  <c r="J155"/>
  <c r="J99"/>
  <c i="8" r="P124"/>
  <c r="P129"/>
  <c r="P133"/>
  <c r="BK136"/>
  <c r="J136"/>
  <c r="J100"/>
  <c r="R140"/>
  <c i="4" r="BK140"/>
  <c r="J140"/>
  <c r="J103"/>
  <c i="6" r="BK341"/>
  <c r="J341"/>
  <c r="J110"/>
  <c r="BK343"/>
  <c r="J343"/>
  <c r="J111"/>
  <c i="8" r="BK143"/>
  <c r="J143"/>
  <c r="J102"/>
  <c i="9" r="BK120"/>
  <c r="BK119"/>
  <c r="BK118"/>
  <c r="J118"/>
  <c r="J96"/>
  <c i="6" r="BK345"/>
  <c r="J345"/>
  <c r="J112"/>
  <c i="2" r="BK648"/>
  <c r="J648"/>
  <c r="J110"/>
  <c i="4" r="BK133"/>
  <c r="J133"/>
  <c r="J100"/>
  <c r="BK138"/>
  <c r="J138"/>
  <c r="J102"/>
  <c i="5" r="BK120"/>
  <c r="BK119"/>
  <c r="J119"/>
  <c r="J97"/>
  <c i="6" r="BK307"/>
  <c r="J307"/>
  <c r="J105"/>
  <c i="9" r="J89"/>
  <c r="F115"/>
  <c r="E85"/>
  <c r="BE121"/>
  <c i="8" r="E84"/>
  <c r="BE126"/>
  <c r="BE127"/>
  <c r="BE131"/>
  <c r="BE132"/>
  <c r="BE135"/>
  <c r="BE137"/>
  <c r="BE125"/>
  <c r="BE141"/>
  <c r="F91"/>
  <c r="BE138"/>
  <c r="J88"/>
  <c r="BE130"/>
  <c r="BE134"/>
  <c r="BE142"/>
  <c r="BE144"/>
  <c i="7" r="F116"/>
  <c r="BE142"/>
  <c r="BE153"/>
  <c r="BE162"/>
  <c r="BE168"/>
  <c r="BE176"/>
  <c r="BE200"/>
  <c r="BE204"/>
  <c r="E109"/>
  <c r="BE122"/>
  <c r="BE133"/>
  <c r="BE137"/>
  <c r="BE148"/>
  <c r="BE149"/>
  <c r="BE164"/>
  <c r="BE180"/>
  <c r="BE182"/>
  <c r="BE188"/>
  <c r="BE197"/>
  <c r="BE208"/>
  <c r="BE209"/>
  <c r="J89"/>
  <c r="BE139"/>
  <c r="BE140"/>
  <c r="BE144"/>
  <c r="BE156"/>
  <c r="BE124"/>
  <c r="BE126"/>
  <c r="BE130"/>
  <c r="BE138"/>
  <c r="BE146"/>
  <c r="BE150"/>
  <c r="BE159"/>
  <c r="BE185"/>
  <c r="BE202"/>
  <c i="5" r="BK118"/>
  <c r="J118"/>
  <c r="J96"/>
  <c r="J120"/>
  <c r="J98"/>
  <c i="6" r="E84"/>
  <c r="J126"/>
  <c r="BE147"/>
  <c r="BE164"/>
  <c r="BE165"/>
  <c r="BE177"/>
  <c r="BE185"/>
  <c r="BE192"/>
  <c r="BE202"/>
  <c r="BE209"/>
  <c r="BE213"/>
  <c r="BE239"/>
  <c r="BE253"/>
  <c r="BE275"/>
  <c r="BE281"/>
  <c r="BE287"/>
  <c r="BE306"/>
  <c r="BE311"/>
  <c r="BE333"/>
  <c r="BE135"/>
  <c r="BE137"/>
  <c r="BE166"/>
  <c r="BE170"/>
  <c r="BE172"/>
  <c r="BE184"/>
  <c r="BE195"/>
  <c r="BE198"/>
  <c r="BE215"/>
  <c r="BE229"/>
  <c r="BE248"/>
  <c r="BE256"/>
  <c r="BE258"/>
  <c r="BE262"/>
  <c r="BE264"/>
  <c r="BE269"/>
  <c r="BE282"/>
  <c r="BE284"/>
  <c r="BE290"/>
  <c r="BE296"/>
  <c r="BE300"/>
  <c r="BE302"/>
  <c r="BE325"/>
  <c r="BE148"/>
  <c r="BE155"/>
  <c r="BE160"/>
  <c r="BE180"/>
  <c r="BE188"/>
  <c r="BE200"/>
  <c r="BE203"/>
  <c r="BE219"/>
  <c r="BE240"/>
  <c r="BE254"/>
  <c r="BE270"/>
  <c r="BE279"/>
  <c r="BE288"/>
  <c r="BE292"/>
  <c r="BE294"/>
  <c r="BE298"/>
  <c r="BE308"/>
  <c r="BE316"/>
  <c r="BE318"/>
  <c r="BE321"/>
  <c r="BE323"/>
  <c r="BE337"/>
  <c r="BE338"/>
  <c r="BE342"/>
  <c r="BE346"/>
  <c r="F91"/>
  <c r="BE145"/>
  <c r="BE150"/>
  <c r="BE152"/>
  <c r="BE156"/>
  <c r="BE158"/>
  <c r="BE182"/>
  <c r="BE190"/>
  <c r="BE197"/>
  <c r="BE206"/>
  <c r="BE208"/>
  <c r="BE211"/>
  <c r="BE217"/>
  <c r="BE224"/>
  <c r="BE233"/>
  <c r="BE238"/>
  <c r="BE242"/>
  <c r="BE246"/>
  <c r="BE251"/>
  <c r="BE257"/>
  <c r="BE268"/>
  <c r="BE277"/>
  <c r="BE285"/>
  <c r="BE303"/>
  <c r="BE313"/>
  <c r="BE326"/>
  <c r="BE328"/>
  <c r="BE330"/>
  <c r="BE332"/>
  <c r="BE335"/>
  <c r="BE344"/>
  <c i="5" r="F92"/>
  <c r="E108"/>
  <c r="BE121"/>
  <c r="J89"/>
  <c i="4" r="E85"/>
  <c r="F120"/>
  <c r="BE126"/>
  <c r="BE128"/>
  <c r="J117"/>
  <c r="BE130"/>
  <c r="BE127"/>
  <c r="BE131"/>
  <c r="BE132"/>
  <c r="BE134"/>
  <c r="BE136"/>
  <c r="BE137"/>
  <c r="BE139"/>
  <c r="BE141"/>
  <c i="3" r="E109"/>
  <c r="BE129"/>
  <c r="BE142"/>
  <c r="BE162"/>
  <c r="BE177"/>
  <c r="BE186"/>
  <c i="2" r="BK647"/>
  <c r="J647"/>
  <c r="J109"/>
  <c i="3" r="F92"/>
  <c r="BE132"/>
  <c r="BE136"/>
  <c r="BE151"/>
  <c r="BE155"/>
  <c r="BE163"/>
  <c r="BE180"/>
  <c r="J113"/>
  <c r="BE147"/>
  <c r="BE158"/>
  <c r="BE165"/>
  <c r="BE183"/>
  <c r="BE122"/>
  <c r="BE126"/>
  <c r="BE168"/>
  <c r="BE170"/>
  <c i="2" r="E85"/>
  <c r="J89"/>
  <c r="F92"/>
  <c r="BE133"/>
  <c r="BE140"/>
  <c r="BE147"/>
  <c r="BE151"/>
  <c r="BE155"/>
  <c r="BE159"/>
  <c r="BE168"/>
  <c r="BE169"/>
  <c r="BE173"/>
  <c r="BE180"/>
  <c r="BE183"/>
  <c r="BE186"/>
  <c r="BE193"/>
  <c r="BE196"/>
  <c r="BE205"/>
  <c r="BE208"/>
  <c r="BE212"/>
  <c r="BE215"/>
  <c r="BE219"/>
  <c r="BE222"/>
  <c r="BE226"/>
  <c r="BE229"/>
  <c r="BE234"/>
  <c r="BE240"/>
  <c r="BE244"/>
  <c r="BE261"/>
  <c r="BE262"/>
  <c r="BE274"/>
  <c r="BE280"/>
  <c r="BE287"/>
  <c r="BE292"/>
  <c r="BE318"/>
  <c r="BE326"/>
  <c r="BE329"/>
  <c r="BE343"/>
  <c r="BE351"/>
  <c r="BE357"/>
  <c r="BE361"/>
  <c r="BE366"/>
  <c r="BE369"/>
  <c r="BE372"/>
  <c r="BE377"/>
  <c r="BE380"/>
  <c r="BE414"/>
  <c r="BE418"/>
  <c r="BE430"/>
  <c r="BE440"/>
  <c r="BE475"/>
  <c r="BE480"/>
  <c r="BE488"/>
  <c r="BE496"/>
  <c r="BE506"/>
  <c r="BE512"/>
  <c r="BE522"/>
  <c r="BE526"/>
  <c r="BE529"/>
  <c r="BE568"/>
  <c r="BE571"/>
  <c r="BE593"/>
  <c r="BE597"/>
  <c r="BE602"/>
  <c r="BE605"/>
  <c r="BE621"/>
  <c r="BE649"/>
  <c r="BE247"/>
  <c r="BE268"/>
  <c r="BE273"/>
  <c r="BE281"/>
  <c r="BE288"/>
  <c r="BE296"/>
  <c r="BE300"/>
  <c r="BE304"/>
  <c r="BE305"/>
  <c r="BE317"/>
  <c r="BE333"/>
  <c r="BE342"/>
  <c r="BE347"/>
  <c r="BE354"/>
  <c r="BE382"/>
  <c r="BE410"/>
  <c r="BE424"/>
  <c r="BE451"/>
  <c r="BE462"/>
  <c r="BE469"/>
  <c r="BE470"/>
  <c r="BE484"/>
  <c r="BE499"/>
  <c r="BE502"/>
  <c r="BE509"/>
  <c r="BE538"/>
  <c r="BE553"/>
  <c r="BE562"/>
  <c r="BE580"/>
  <c r="BE589"/>
  <c r="BE603"/>
  <c r="BE604"/>
  <c r="BE614"/>
  <c r="BE625"/>
  <c r="BE628"/>
  <c r="BE632"/>
  <c r="BE608"/>
  <c r="BE610"/>
  <c r="BE611"/>
  <c r="BE641"/>
  <c r="BE646"/>
  <c r="F35"/>
  <c i="1" r="BB95"/>
  <c i="3" r="F37"/>
  <c i="1" r="BD96"/>
  <c i="4" r="F36"/>
  <c i="1" r="BC97"/>
  <c i="5" r="F33"/>
  <c i="1" r="AZ98"/>
  <c i="6" r="J34"/>
  <c i="1" r="AW99"/>
  <c i="7" r="F37"/>
  <c i="1" r="BD100"/>
  <c i="7" r="F34"/>
  <c i="1" r="BA100"/>
  <c i="8" r="F34"/>
  <c i="1" r="BA101"/>
  <c i="8" r="F37"/>
  <c i="1" r="BD101"/>
  <c i="2" r="F36"/>
  <c i="1" r="BC95"/>
  <c i="2" r="J34"/>
  <c i="1" r="AW95"/>
  <c i="3" r="F34"/>
  <c i="1" r="BA96"/>
  <c i="3" r="F36"/>
  <c i="1" r="BC96"/>
  <c i="5" r="F34"/>
  <c i="1" r="BA98"/>
  <c i="6" r="F34"/>
  <c i="1" r="BA99"/>
  <c i="7" r="J34"/>
  <c i="1" r="AW100"/>
  <c i="8" r="J34"/>
  <c i="1" r="AW101"/>
  <c i="9" r="J34"/>
  <c i="1" r="AW102"/>
  <c i="2" r="F37"/>
  <c i="1" r="BD95"/>
  <c i="3" r="F35"/>
  <c i="1" r="BB96"/>
  <c i="4" r="J34"/>
  <c i="1" r="AW97"/>
  <c i="4" r="F35"/>
  <c i="1" r="BB97"/>
  <c i="6" r="F37"/>
  <c i="1" r="BD99"/>
  <c i="7" r="F35"/>
  <c i="1" r="BB100"/>
  <c i="7" r="F36"/>
  <c i="1" r="BC100"/>
  <c i="9" r="J33"/>
  <c i="1" r="AV102"/>
  <c i="2" r="F34"/>
  <c i="1" r="BA95"/>
  <c i="3" r="J34"/>
  <c i="1" r="AW96"/>
  <c i="4" r="F34"/>
  <c i="1" r="BA97"/>
  <c i="4" r="F37"/>
  <c i="1" r="BD97"/>
  <c i="6" r="F35"/>
  <c i="1" r="BB99"/>
  <c i="6" r="F36"/>
  <c i="1" r="BC99"/>
  <c i="8" r="F35"/>
  <c i="1" r="BB101"/>
  <c i="8" r="F36"/>
  <c i="1" r="BC101"/>
  <c i="7" l="1" r="P119"/>
  <c i="1" r="AU100"/>
  <c i="4" r="R124"/>
  <c r="R123"/>
  <c i="8" r="P123"/>
  <c r="P122"/>
  <c i="1" r="AU101"/>
  <c i="8" r="R123"/>
  <c r="R122"/>
  <c i="2" r="P131"/>
  <c r="P130"/>
  <c i="1" r="AU95"/>
  <c i="6" r="T133"/>
  <c r="T132"/>
  <c i="4" r="T124"/>
  <c r="T123"/>
  <c i="8" r="T123"/>
  <c r="T122"/>
  <c i="4" r="P124"/>
  <c r="P123"/>
  <c i="1" r="AU97"/>
  <c i="6" r="R133"/>
  <c r="R132"/>
  <c r="P133"/>
  <c r="P132"/>
  <c i="1" r="AU99"/>
  <c i="2" r="R131"/>
  <c r="R130"/>
  <c r="BK612"/>
  <c r="J612"/>
  <c r="J107"/>
  <c i="6" r="BK309"/>
  <c r="J309"/>
  <c r="J106"/>
  <c i="7" r="BK120"/>
  <c r="J120"/>
  <c r="J97"/>
  <c i="9" r="J120"/>
  <c r="J98"/>
  <c i="6" r="BK133"/>
  <c r="J133"/>
  <c r="J96"/>
  <c i="9" r="J119"/>
  <c r="J97"/>
  <c i="2" r="BK131"/>
  <c r="J131"/>
  <c r="J97"/>
  <c i="8" r="BK123"/>
  <c r="J123"/>
  <c r="J96"/>
  <c i="3" r="BK120"/>
  <c r="J120"/>
  <c r="J97"/>
  <c i="4" r="BK124"/>
  <c r="J124"/>
  <c r="J97"/>
  <c i="6" r="BK340"/>
  <c r="J340"/>
  <c r="J109"/>
  <c i="2" r="BK130"/>
  <c r="J130"/>
  <c r="J30"/>
  <c i="1" r="AG95"/>
  <c i="3" r="J33"/>
  <c i="1" r="AV96"/>
  <c r="AT96"/>
  <c i="4" r="F33"/>
  <c i="1" r="AZ97"/>
  <c i="5" r="J33"/>
  <c i="1" r="AV98"/>
  <c r="AT98"/>
  <c i="6" r="J33"/>
  <c i="1" r="AV99"/>
  <c r="AT99"/>
  <c i="8" r="J33"/>
  <c i="1" r="AV101"/>
  <c r="AT101"/>
  <c r="BB94"/>
  <c r="W31"/>
  <c r="BA94"/>
  <c r="W30"/>
  <c i="2" r="F33"/>
  <c i="1" r="AZ95"/>
  <c i="7" r="J33"/>
  <c i="1" r="AV100"/>
  <c r="AT100"/>
  <c i="2" r="J33"/>
  <c i="1" r="AV95"/>
  <c r="AT95"/>
  <c i="7" r="F33"/>
  <c i="1" r="AZ100"/>
  <c r="AT102"/>
  <c r="BC94"/>
  <c r="W32"/>
  <c i="9" r="J30"/>
  <c i="1" r="AG102"/>
  <c i="3" r="F33"/>
  <c i="1" r="AZ96"/>
  <c i="4" r="J33"/>
  <c i="1" r="AV97"/>
  <c r="AT97"/>
  <c i="5" r="J30"/>
  <c i="1" r="AG98"/>
  <c i="6" r="F33"/>
  <c i="1" r="AZ99"/>
  <c i="8" r="F33"/>
  <c i="1" r="AZ101"/>
  <c i="9" r="F33"/>
  <c i="1" r="AZ102"/>
  <c r="BD94"/>
  <c r="W33"/>
  <c i="9" l="1" r="J39"/>
  <c i="3" r="BK119"/>
  <c r="J119"/>
  <c r="J96"/>
  <c i="6" r="BK132"/>
  <c r="J132"/>
  <c r="J95"/>
  <c i="7" r="BK119"/>
  <c r="J119"/>
  <c i="8" r="BK122"/>
  <c r="J122"/>
  <c i="4" r="BK123"/>
  <c r="J123"/>
  <c r="J96"/>
  <c i="1" r="AN98"/>
  <c i="5" r="J39"/>
  <c i="1" r="AN95"/>
  <c i="2" r="J96"/>
  <c r="J39"/>
  <c i="1" r="AN102"/>
  <c r="AU94"/>
  <c i="8" r="J30"/>
  <c i="1" r="AG101"/>
  <c r="AY94"/>
  <c r="AX94"/>
  <c i="7" r="J30"/>
  <c i="1" r="AG100"/>
  <c r="AZ94"/>
  <c r="W29"/>
  <c r="AW94"/>
  <c r="AK30"/>
  <c i="8" l="1" r="J39"/>
  <c i="7" r="J39"/>
  <c i="8" r="J95"/>
  <c i="7" r="J96"/>
  <c i="1" r="AN101"/>
  <c r="AN100"/>
  <c i="4" r="J30"/>
  <c i="1" r="AG97"/>
  <c i="6" r="J30"/>
  <c i="1" r="AG99"/>
  <c i="3" r="J30"/>
  <c i="1" r="AG96"/>
  <c r="AV94"/>
  <c r="AK29"/>
  <c i="3" l="1" r="J39"/>
  <c i="4" r="J39"/>
  <c i="6" r="J39"/>
  <c i="1" r="AN96"/>
  <c r="AN99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<sst xmlns="http://schemas.openxmlformats.org/spreadsheetml/2006/main">
  <si>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</si>
  <si>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</si>
  <si>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</si>
  <si>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</si>
  <si>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</si>
  <si>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{aef91101-52a8-4335-b604-3f85dbf4b75f}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</si>
  <si>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</si>
  <si>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</si>
  <si>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</si>
  <si>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</si>
  <si>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</si>
  <si>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</si>
  <si>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</si>
  <si>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</si>
  <si>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PA654210038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</si>
  <si>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</si>
  <si>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</si>
  <si>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úseku Rožnov – Černý Kříž</t>
  </si>
  <si>
    <t>KSO:</t>
  </si>
  <si>
    <t>821</t>
  </si>
  <si>
    <t>CC-CZ:</t>
  </si>
  <si>
    <t>Místo:</t>
  </si>
  <si>
    <t>Plešovice</t>
  </si>
  <si>
    <t>Datum:</t>
  </si>
  <si>
    <t>21. 9. 2022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</si>
  <si>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</si>
  <si>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</si>
  <si>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</si>
  <si>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</si>
  <si>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</si>
  <si>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</si>
  <si>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</si>
  <si>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</si>
  <si>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</si>
  <si>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</si>
  <si>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</si>
  <si>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</si>
  <si>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</si>
  <si>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</si>
  <si>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</si>
  <si>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</si>
  <si>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</si>
  <si>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</si>
  <si>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</si>
  <si>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</si>
  <si>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</si>
  <si>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</si>
  <si>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</si>
  <si>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</si>
  <si>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</si>
  <si>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</si>
  <si>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</si>
  <si>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</si>
  <si>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</si>
  <si>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</si>
  <si>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</si>
  <si>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</si>
  <si>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</si>
  <si>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</si>
  <si>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</si>
  <si>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</si>
  <si>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</si>
  <si>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</si>
  <si>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</si>
  <si>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</si>
  <si>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</si>
  <si>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</si>
  <si>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</si>
  <si>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</si>
  <si>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</si>
  <si>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</si>
  <si>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</si>
  <si>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</si>
  <si>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</si>
  <si>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</si>
  <si>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</si>
  <si>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</si>
  <si>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</si>
  <si>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</si>
  <si>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</si>
  <si>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</si>
  <si>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</si>
  <si>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</si>
  <si>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</si>
  <si>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</si>
  <si>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</si>
  <si>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</si>
  <si>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</si>
  <si>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km 19,327</t>
  </si>
  <si>
    <t>STA</t>
  </si>
  <si>
    <t>1</t>
  </si>
  <si>
    <t>{29308b32-0cf5-4304-93cd-bfcc484fde71}</t>
  </si>
  <si>
    <t>2</t>
  </si>
  <si>
    <t>SO1-02</t>
  </si>
  <si>
    <t xml:space="preserve">Železniční svršek - most  km 19,327</t>
  </si>
  <si>
    <t>{41499db1-9c02-4a4e-87ab-4c2bd0c2728b}</t>
  </si>
  <si>
    <t>SO1-03</t>
  </si>
  <si>
    <t>VRN - most km 19,327</t>
  </si>
  <si>
    <t>{61d5cb20-51a4-4960-82e2-f9406825c251}</t>
  </si>
  <si>
    <t>SO1-04</t>
  </si>
  <si>
    <t>Materiál objednatele - most km 19,327 - NEOCEŇUJE SE</t>
  </si>
  <si>
    <t>{525f1605-2072-489b-a1f3-fe61e87b8bfa}</t>
  </si>
  <si>
    <t>SO2-01</t>
  </si>
  <si>
    <t xml:space="preserve">Most km 20,116 </t>
  </si>
  <si>
    <t>ING</t>
  </si>
  <si>
    <t>{f741c9a0-4746-4013-98d7-882d98f3243d}</t>
  </si>
  <si>
    <t>SO2-02</t>
  </si>
  <si>
    <t>Železniční svršek - most km 20,116</t>
  </si>
  <si>
    <t>{faea662b-b8a8-42ed-8a96-505649227ece}</t>
  </si>
  <si>
    <t>SO2-03</t>
  </si>
  <si>
    <t xml:space="preserve">VRN - most  km 20,116</t>
  </si>
  <si>
    <t>VON</t>
  </si>
  <si>
    <t>{fd024d8f-6255-4501-9e58-2c81859c8b65}</t>
  </si>
  <si>
    <t>SO2-04</t>
  </si>
  <si>
    <t>Materiál objednatele - most km 20,116 - NEOCEŇUJE SE</t>
  </si>
  <si>
    <t>{a428b858-3815-4318-bd29-f07a5f84fef1}</t>
  </si>
  <si>
    <t>KRYCÍ LIST SOUPISU PRACÍ</t>
  </si>
  <si>
    <t>Objekt:</t>
  </si>
  <si>
    <t>SO1-01 - Most km 19,327</t>
  </si>
  <si>
    <t>07274564</t>
  </si>
  <si>
    <t>Egneza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</si>
  <si>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</si>
  <si>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</si>
  <si>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</si>
  <si>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</si>
  <si>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</si>
  <si>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</si>
  <si>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</si>
  <si>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</si>
  <si>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</si>
  <si>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</si>
  <si>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</si>
  <si>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</si>
  <si>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</si>
  <si>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</si>
  <si>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</si>
  <si>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</si>
  <si>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</si>
  <si>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</si>
  <si>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43-M - Montáž ocelových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</si>
  <si>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</si>
  <si>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</si>
  <si>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</si>
  <si>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</si>
  <si>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</si>
  <si>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</si>
  <si>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</si>
  <si>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</si>
  <si>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</si>
  <si>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</si>
  <si>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</si>
  <si>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</si>
  <si>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</si>
  <si>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</si>
  <si>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</si>
  <si>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</si>
  <si>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</si>
  <si>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</si>
  <si>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</si>
  <si>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</si>
  <si>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</si>
  <si>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2022 02</t>
  </si>
  <si>
    <t>4</t>
  </si>
  <si>
    <t>-1972529318</t>
  </si>
  <si>
    <t>VV</t>
  </si>
  <si>
    <t xml:space="preserve">za křídly </t>
  </si>
  <si>
    <t xml:space="preserve">zleva </t>
  </si>
  <si>
    <t>4*13*2</t>
  </si>
  <si>
    <t xml:space="preserve">zprava </t>
  </si>
  <si>
    <t>6,7*4*2</t>
  </si>
  <si>
    <t>Součet</t>
  </si>
  <si>
    <t>112155315</t>
  </si>
  <si>
    <t>Štěpkování keřového porostu hustého s naložením</t>
  </si>
  <si>
    <t>768008635</t>
  </si>
  <si>
    <t>3</t>
  </si>
  <si>
    <t>113105113</t>
  </si>
  <si>
    <t>Rozebrání dlažeb z lomového kamene kladených na MC vyspárované MC</t>
  </si>
  <si>
    <t>-364837300</t>
  </si>
  <si>
    <t xml:space="preserve">stávající dlažba podál křídel </t>
  </si>
  <si>
    <t>11,69</t>
  </si>
  <si>
    <t>119001422</t>
  </si>
  <si>
    <t>Dočasné zajištění kabelů a kabelových tratí z 6 volně ložených kabelů</t>
  </si>
  <si>
    <t>m</t>
  </si>
  <si>
    <t>270046354</t>
  </si>
  <si>
    <t>včetně případného přeložení do projektováné polohy</t>
  </si>
  <si>
    <t>18,5*2</t>
  </si>
  <si>
    <t>5</t>
  </si>
  <si>
    <t>121112003</t>
  </si>
  <si>
    <t>Sejmutí ornice tl vrstvy do 200 mm ručně</t>
  </si>
  <si>
    <t>-26320</t>
  </si>
  <si>
    <t xml:space="preserve">vyustění příčného dovodnění </t>
  </si>
  <si>
    <t>1*1*2</t>
  </si>
  <si>
    <t>6</t>
  </si>
  <si>
    <t>122152611</t>
  </si>
  <si>
    <t>Odkopávky a prokopávky zapažené pro spodní stavbu železnic v hornině třídy těžitelnosti I skupiny 1 a 2 objem do 100 m3 strojně</t>
  </si>
  <si>
    <t>m3</t>
  </si>
  <si>
    <t>143097110</t>
  </si>
  <si>
    <t xml:space="preserve">odkopa za opěrami pro izolace a pro výběhy </t>
  </si>
  <si>
    <t>směr ČERVENÝ KŘÍŽ</t>
  </si>
  <si>
    <t>4,7*8</t>
  </si>
  <si>
    <t>směr ROŽNOV</t>
  </si>
  <si>
    <t>4,5*8</t>
  </si>
  <si>
    <t xml:space="preserve">odkop pro vyústění odvodnění </t>
  </si>
  <si>
    <t>1*1*0,4*2</t>
  </si>
  <si>
    <t>7</t>
  </si>
  <si>
    <t>122202508</t>
  </si>
  <si>
    <t>Příplatek k odkopávkám nezapaženým pro spodní stavbu železnic v hornině třídy těžitelnosti I skupiny 3 za ztížení při rekonstrukci</t>
  </si>
  <si>
    <t>1952264544</t>
  </si>
  <si>
    <t>8</t>
  </si>
  <si>
    <t>130001101</t>
  </si>
  <si>
    <t>Příplatek za ztížení vykopávky v blízkosti podzemního vedení</t>
  </si>
  <si>
    <t>-361566328</t>
  </si>
  <si>
    <t xml:space="preserve">příplatek za ztížení </t>
  </si>
  <si>
    <t>18,5*0,5*1*2</t>
  </si>
  <si>
    <t>9</t>
  </si>
  <si>
    <t>162432511</t>
  </si>
  <si>
    <t>Vodorovné přemístění výkopku do 2000 m pracovním vlakem</t>
  </si>
  <si>
    <t>t</t>
  </si>
  <si>
    <t>-578862640</t>
  </si>
  <si>
    <t xml:space="preserve">do žst Plešovice </t>
  </si>
  <si>
    <t xml:space="preserve">zemina </t>
  </si>
  <si>
    <t>148,8</t>
  </si>
  <si>
    <t xml:space="preserve">z bourání </t>
  </si>
  <si>
    <t>98,682</t>
  </si>
  <si>
    <t>10</t>
  </si>
  <si>
    <t>162751117</t>
  </si>
  <si>
    <t>Vodorovné přemístění přes 9 000 do 10000 m výkopku/sypaniny z horniny třídy těžitelnosti I skupiny 1 až 3</t>
  </si>
  <si>
    <t>-805982330</t>
  </si>
  <si>
    <t>74,4</t>
  </si>
  <si>
    <t>11</t>
  </si>
  <si>
    <t>162751119</t>
  </si>
  <si>
    <t>Příplatek k vodorovnému přemístění výkopku/sypaniny z horniny třídy těžitelnosti I skupiny 1 až 3 ZKD 1000 m přes 10000 m</t>
  </si>
  <si>
    <t>372737992</t>
  </si>
  <si>
    <t>74,4*6</t>
  </si>
  <si>
    <t>12</t>
  </si>
  <si>
    <t>171111111</t>
  </si>
  <si>
    <t>Hutnění zeminy pro spodní stavbu železnic tl do 20 cm</t>
  </si>
  <si>
    <t>-455370526</t>
  </si>
  <si>
    <t xml:space="preserve">ve výbězích pod izolaci  </t>
  </si>
  <si>
    <t xml:space="preserve">směr ČERVENÝ KŘÍŽ </t>
  </si>
  <si>
    <t>5*8,3</t>
  </si>
  <si>
    <t>13</t>
  </si>
  <si>
    <t>171201221</t>
  </si>
  <si>
    <t>Poplatek za uložení na skládce (skládkovné) zeminy a kamení kód odpadu 17 05 04</t>
  </si>
  <si>
    <t>-1622938195</t>
  </si>
  <si>
    <t>98,682-1,328</t>
  </si>
  <si>
    <t>14</t>
  </si>
  <si>
    <t>174111311</t>
  </si>
  <si>
    <t>Zásyp sypaninou se zhutněním přes 3 m3 pro spodní stavbu železnic</t>
  </si>
  <si>
    <t>321837034</t>
  </si>
  <si>
    <t>zásyp za opěrami včetně vyrovnávající vrstvy pod SVI</t>
  </si>
  <si>
    <t>2,5*8</t>
  </si>
  <si>
    <t>ZKPP</t>
  </si>
  <si>
    <t>6,6*0,5*6*2</t>
  </si>
  <si>
    <t>M</t>
  </si>
  <si>
    <t>58344171</t>
  </si>
  <si>
    <t>štěrkodrť frakce 0/32</t>
  </si>
  <si>
    <t>-668394216</t>
  </si>
  <si>
    <t>79,6*1,9</t>
  </si>
  <si>
    <t>16</t>
  </si>
  <si>
    <t>181411122</t>
  </si>
  <si>
    <t>Založení lučního trávníku výsevem pl do 1000 m2 ve svahu přes 1:5 do 1:2</t>
  </si>
  <si>
    <t>349882298</t>
  </si>
  <si>
    <t xml:space="preserve">ornice zpět </t>
  </si>
  <si>
    <t>17</t>
  </si>
  <si>
    <t>005724740</t>
  </si>
  <si>
    <t>osivo směs travní krajinná-svahová</t>
  </si>
  <si>
    <t>kg</t>
  </si>
  <si>
    <t>525096890</t>
  </si>
  <si>
    <t>2*0,015</t>
  </si>
  <si>
    <t>18</t>
  </si>
  <si>
    <t>182351023</t>
  </si>
  <si>
    <t>Rozprostření ornice pl do 100 m2 ve svahu přes 1:5 tl vrstvy do 200 mm strojně</t>
  </si>
  <si>
    <t>-1262663385</t>
  </si>
  <si>
    <t xml:space="preserve"> Zakládání</t>
  </si>
  <si>
    <t>19</t>
  </si>
  <si>
    <t>212795111</t>
  </si>
  <si>
    <t>Příčné odvodnění mostní opěry z plastových trub DN 160 včetně podkladního betonu, štěrkového obsypu</t>
  </si>
  <si>
    <t>1793471138</t>
  </si>
  <si>
    <t>8,4*2</t>
  </si>
  <si>
    <t>20</t>
  </si>
  <si>
    <t>224111114</t>
  </si>
  <si>
    <t>Vrty maloprofilové D do 56 mm úklon do 45° hl 0 až 25 m hornina III a IV</t>
  </si>
  <si>
    <t>-1698007702</t>
  </si>
  <si>
    <t xml:space="preserve">opěry </t>
  </si>
  <si>
    <t>111,2</t>
  </si>
  <si>
    <t>281601111</t>
  </si>
  <si>
    <t>Injektování vrtů nízkotlaké vzestupné s jednoduchým obturátorem tlakem do 0,6 MPa</t>
  </si>
  <si>
    <t>hod</t>
  </si>
  <si>
    <t>903276391</t>
  </si>
  <si>
    <t>12,110*3,5</t>
  </si>
  <si>
    <t>22</t>
  </si>
  <si>
    <t>58521133-01</t>
  </si>
  <si>
    <t>Injektážní směs</t>
  </si>
  <si>
    <t>-1179714578</t>
  </si>
  <si>
    <t>opěry 10%</t>
  </si>
  <si>
    <t>14,0*4,325*0,1*2</t>
  </si>
  <si>
    <t>Svislé a kompletní konstrukce</t>
  </si>
  <si>
    <t>23</t>
  </si>
  <si>
    <t>317321118</t>
  </si>
  <si>
    <t>Mostní římsy ze ŽB C 30/37</t>
  </si>
  <si>
    <t>1560077102</t>
  </si>
  <si>
    <t xml:space="preserve">ZÍDKY VLEVO </t>
  </si>
  <si>
    <t>0,6</t>
  </si>
  <si>
    <t>ZÍDKY VPRAVO</t>
  </si>
  <si>
    <t>24</t>
  </si>
  <si>
    <t>317321119</t>
  </si>
  <si>
    <t>Mostní římsy ze ŽB C 35/45</t>
  </si>
  <si>
    <t>-1520184281</t>
  </si>
  <si>
    <t xml:space="preserve">NK ŘÍMSY </t>
  </si>
  <si>
    <t>2,0</t>
  </si>
  <si>
    <t>25</t>
  </si>
  <si>
    <t>317321191</t>
  </si>
  <si>
    <t>Příplatek k mostním římsám ze ŽB za betonáž malého rozsahu do 25 m3</t>
  </si>
  <si>
    <t>-109122846</t>
  </si>
  <si>
    <t>3,2</t>
  </si>
  <si>
    <t>26</t>
  </si>
  <si>
    <t>317353121</t>
  </si>
  <si>
    <t>Bednění mostních říms všech tvarů - zřízení</t>
  </si>
  <si>
    <t>-253708094</t>
  </si>
  <si>
    <t xml:space="preserve">římsy na desce </t>
  </si>
  <si>
    <t>(0,08+0,300+0,15+0,06+0,115+0,1)*6,625</t>
  </si>
  <si>
    <t>(0,08+0,300+0,15+0,06+0,115+0,1)*7,650</t>
  </si>
  <si>
    <t>0,3*0,44*2*2</t>
  </si>
  <si>
    <t xml:space="preserve">konzoly </t>
  </si>
  <si>
    <t>(0,64+0,535)*2,4*2</t>
  </si>
  <si>
    <t>(0,15+0,1)*2,4*2</t>
  </si>
  <si>
    <t>(0,64+0,535)*1,9*2</t>
  </si>
  <si>
    <t>(0,15+0,1)*1,9*2</t>
  </si>
  <si>
    <t xml:space="preserve">římsy přechododvých zídek </t>
  </si>
  <si>
    <t>(0,08+0,3+0,28+0,150+0,04)*2,96*4</t>
  </si>
  <si>
    <t>0,3*0,44*2*6</t>
  </si>
  <si>
    <t>27</t>
  </si>
  <si>
    <t>317353221</t>
  </si>
  <si>
    <t>Bednění mostních říms všech tvarů - odstranění</t>
  </si>
  <si>
    <t>334928029</t>
  </si>
  <si>
    <t>28</t>
  </si>
  <si>
    <t>317361116</t>
  </si>
  <si>
    <t>Výztuž mostních říms z betonářské oceli 10 505</t>
  </si>
  <si>
    <t>1628560404</t>
  </si>
  <si>
    <t xml:space="preserve">dle přílohy č. 6.2 10% z celkového množství </t>
  </si>
  <si>
    <t>3891,328/1000*0,1</t>
  </si>
  <si>
    <t>dle přílohy č. 5.3</t>
  </si>
  <si>
    <t>155,622/1000</t>
  </si>
  <si>
    <t>29</t>
  </si>
  <si>
    <t>334124111</t>
  </si>
  <si>
    <t>Osazování prefabrikovaných opěr nebo pilířů z ŽB železničním kolejovým jeřábem hmotnosti do 5 t</t>
  </si>
  <si>
    <t>kus</t>
  </si>
  <si>
    <t>-1544165192</t>
  </si>
  <si>
    <t>dle přílohy č.5.3</t>
  </si>
  <si>
    <t>římsová zídka 1</t>
  </si>
  <si>
    <t>30</t>
  </si>
  <si>
    <t>5938455R01</t>
  </si>
  <si>
    <t>PRVEK ŘÍMSOVÉ ZÍDKY 1</t>
  </si>
  <si>
    <t>-1586773724</t>
  </si>
  <si>
    <t>31</t>
  </si>
  <si>
    <t>334323118</t>
  </si>
  <si>
    <t>Mostní opěry a úložné prahy ze ŽB C 30/37</t>
  </si>
  <si>
    <t>-1754487436</t>
  </si>
  <si>
    <t>ÚLOŽNÝ PRÁH - SMĚR ROŽNOV</t>
  </si>
  <si>
    <t>2,7</t>
  </si>
  <si>
    <t>ÚLOŽNÝ PRÁH - SMĚR Č. KŘÍŽ</t>
  </si>
  <si>
    <t>2,6</t>
  </si>
  <si>
    <t>32</t>
  </si>
  <si>
    <t>334323191</t>
  </si>
  <si>
    <t>Příplatek k mostním opěrám a úložným prahům ze ŽB za betonáž malého rozsahu do 25 m3</t>
  </si>
  <si>
    <t>516995888</t>
  </si>
  <si>
    <t>33</t>
  </si>
  <si>
    <t>334351112</t>
  </si>
  <si>
    <t>Bednění systémové mostních opěr a úložných prahů z překližek pro ŽB - zřízení</t>
  </si>
  <si>
    <t>355926037</t>
  </si>
  <si>
    <t>(1,7+4,315+1,3)*0,6*2</t>
  </si>
  <si>
    <t>(0,5+0,5+3,315+0,9+0,5)*0,6*2</t>
  </si>
  <si>
    <t>(0,3+0,3)*(1,7+4,315+1,3)*2</t>
  </si>
  <si>
    <t>0,615*0,8*2*2</t>
  </si>
  <si>
    <t>34</t>
  </si>
  <si>
    <t>334351211</t>
  </si>
  <si>
    <t>Bednění systémové mostních opěr a úložných prahů z překližek - odstranění</t>
  </si>
  <si>
    <t>504393993</t>
  </si>
  <si>
    <t>35</t>
  </si>
  <si>
    <t>334361266</t>
  </si>
  <si>
    <t>Výztuž úložných prahů ložisek z betonářské oceli 10 505</t>
  </si>
  <si>
    <t>275394816</t>
  </si>
  <si>
    <t>dle přílohy č. 5.2</t>
  </si>
  <si>
    <t>1317,528/1000</t>
  </si>
  <si>
    <t>36</t>
  </si>
  <si>
    <t>388995112</t>
  </si>
  <si>
    <t>Tvarovka kabelovodu HDPE do konstrukce římsy tvaru žlab s víkem</t>
  </si>
  <si>
    <t>-1353170318</t>
  </si>
  <si>
    <t>13*2*2</t>
  </si>
  <si>
    <t>Vodorovné konstrukce</t>
  </si>
  <si>
    <t>37</t>
  </si>
  <si>
    <t>273361412</t>
  </si>
  <si>
    <t>Výztuž základových desek ze svařovaných sítí přes 3,5 do 6 kg/m2</t>
  </si>
  <si>
    <t>676098514</t>
  </si>
  <si>
    <t xml:space="preserve">pod dlažbu </t>
  </si>
  <si>
    <t>2*1,33*4,44/1000</t>
  </si>
  <si>
    <t>38</t>
  </si>
  <si>
    <t>421321129</t>
  </si>
  <si>
    <t>Mostní nosné konstrukce deskové ze ŽB C 35/45</t>
  </si>
  <si>
    <t>397075797</t>
  </si>
  <si>
    <t xml:space="preserve">NK </t>
  </si>
  <si>
    <t>12,2</t>
  </si>
  <si>
    <t>39</t>
  </si>
  <si>
    <t>421321192</t>
  </si>
  <si>
    <t>Příplatek k mostní železobetonové nosné konstrukci deskové nebo klenbové za betonáž malého rozsahu do 50 m3</t>
  </si>
  <si>
    <t>137240157</t>
  </si>
  <si>
    <t>40</t>
  </si>
  <si>
    <t>421351112</t>
  </si>
  <si>
    <t>Bednění boků přechodové desky konstrukcí mostů - zřízení</t>
  </si>
  <si>
    <t>-788249227</t>
  </si>
  <si>
    <t xml:space="preserve">VPRAVO </t>
  </si>
  <si>
    <t>0,550*6,625</t>
  </si>
  <si>
    <t>0,15*6,625</t>
  </si>
  <si>
    <t xml:space="preserve">VLEVO </t>
  </si>
  <si>
    <t>0,550*7,650</t>
  </si>
  <si>
    <t>0,15*7,650</t>
  </si>
  <si>
    <t xml:space="preserve">ZAČÁTEK </t>
  </si>
  <si>
    <t>2,5</t>
  </si>
  <si>
    <t xml:space="preserve">KONEC </t>
  </si>
  <si>
    <t>41</t>
  </si>
  <si>
    <t>421351212</t>
  </si>
  <si>
    <t>Bednění boků přechodové desky konstrukcí mostů - odstranění</t>
  </si>
  <si>
    <t>1192921060</t>
  </si>
  <si>
    <t>421351R001</t>
  </si>
  <si>
    <t xml:space="preserve">Bednění ŽB desky  včetně podpěrné konstrukce - zřízení</t>
  </si>
  <si>
    <t>1408659000</t>
  </si>
  <si>
    <t xml:space="preserve">V OTVORU </t>
  </si>
  <si>
    <t>5,755*2,9</t>
  </si>
  <si>
    <t>ZPRAVA</t>
  </si>
  <si>
    <t>1,9*0,640*2</t>
  </si>
  <si>
    <t>ZLEVA</t>
  </si>
  <si>
    <t>43</t>
  </si>
  <si>
    <t>421351R002</t>
  </si>
  <si>
    <t xml:space="preserve">Bednění ŽB desky  včetně podpěrné konstrukce -odstranění</t>
  </si>
  <si>
    <t>-605269372</t>
  </si>
  <si>
    <t>21,554</t>
  </si>
  <si>
    <t>44</t>
  </si>
  <si>
    <t>421361226</t>
  </si>
  <si>
    <t>Výztuž ŽB deskového mostu z betonářské oceli 10 505</t>
  </si>
  <si>
    <t>-1212872372</t>
  </si>
  <si>
    <t xml:space="preserve">dle přílohy č. 6.2 90% z celkového množství </t>
  </si>
  <si>
    <t>3891,328/1000*0,9</t>
  </si>
  <si>
    <t>45</t>
  </si>
  <si>
    <t>421941521</t>
  </si>
  <si>
    <t>Demontáž podlahových plechů bez výztuh na mostech</t>
  </si>
  <si>
    <t>310218944</t>
  </si>
  <si>
    <t xml:space="preserve">podlahy na mostě </t>
  </si>
  <si>
    <t>1,040*4,4</t>
  </si>
  <si>
    <t>1,115*4,4</t>
  </si>
  <si>
    <t>hlavové</t>
  </si>
  <si>
    <t>0,35*4,4*2</t>
  </si>
  <si>
    <t>středové</t>
  </si>
  <si>
    <t>1,2*4,4</t>
  </si>
  <si>
    <t>46</t>
  </si>
  <si>
    <t>428381314</t>
  </si>
  <si>
    <t>Zřízení vrubového kloubu/ložiska ze ŽB C 30/37</t>
  </si>
  <si>
    <t>917577165</t>
  </si>
  <si>
    <t>47</t>
  </si>
  <si>
    <t>451315114</t>
  </si>
  <si>
    <t>Podkladní nebo výplňová vrstva z betonu C 12/15 tl do 100 mm</t>
  </si>
  <si>
    <t>-931102473</t>
  </si>
  <si>
    <t>pod přechody</t>
  </si>
  <si>
    <t>(2,96+0,3)*(1,49+0,3)*4</t>
  </si>
  <si>
    <t>48</t>
  </si>
  <si>
    <t>451315134</t>
  </si>
  <si>
    <t>Podkladní nebo výplňová vrstva z betonu C 12/15 tl do 200 mm</t>
  </si>
  <si>
    <t>1825763170</t>
  </si>
  <si>
    <t>49</t>
  </si>
  <si>
    <t>451475121</t>
  </si>
  <si>
    <t>Podkladní vrstva plastbetonová samonivelační první vrstva tl 10 mm</t>
  </si>
  <si>
    <t>1694306186</t>
  </si>
  <si>
    <t>0,2*0,26*12*2</t>
  </si>
  <si>
    <t>50</t>
  </si>
  <si>
    <t>451475122</t>
  </si>
  <si>
    <t>Podkladní vrstva plastbetonová samonivelační každá další vrstva tl 10 mm</t>
  </si>
  <si>
    <t>-743733515</t>
  </si>
  <si>
    <t>1,248</t>
  </si>
  <si>
    <t>51</t>
  </si>
  <si>
    <t>451577877</t>
  </si>
  <si>
    <t>Podklad nebo lože pod dlažbu vodorovný nebo do sklonu 1:5 ze štěrkopísku tl přes 30 do 100 mm</t>
  </si>
  <si>
    <t>2046099759</t>
  </si>
  <si>
    <t xml:space="preserve">vyústění odvodnění </t>
  </si>
  <si>
    <t>52</t>
  </si>
  <si>
    <t>457311114</t>
  </si>
  <si>
    <t>Vyrovnávací nebo spádový beton C 12/15 včetně úpravy povrchu</t>
  </si>
  <si>
    <t>-2139513786</t>
  </si>
  <si>
    <t xml:space="preserve">MIMO OPĚRU </t>
  </si>
  <si>
    <t>0,6*0,15*2,3*2</t>
  </si>
  <si>
    <t>0,6*0,15*1,75*2</t>
  </si>
  <si>
    <t>53</t>
  </si>
  <si>
    <t>457451133</t>
  </si>
  <si>
    <t>Ochranná betonová vrstva na izolaci přesýpaných objektů tl 60 mm s výztuží sítí beton C 25/30</t>
  </si>
  <si>
    <t>1831708421</t>
  </si>
  <si>
    <t>5,5*4,5</t>
  </si>
  <si>
    <t>54</t>
  </si>
  <si>
    <t>463211111</t>
  </si>
  <si>
    <t>Rovnanina z lomového kamene s vyklínováním spár a dutin úlomky kamene</t>
  </si>
  <si>
    <t>1864611676</t>
  </si>
  <si>
    <t>0,45*4,325*2</t>
  </si>
  <si>
    <t>55</t>
  </si>
  <si>
    <t>465513156</t>
  </si>
  <si>
    <t>Dlažba svahu u opěr z upraveného lomového žulového kamene tl 200 mm do lože C 25/30 pl do 10 m2</t>
  </si>
  <si>
    <t>449836195</t>
  </si>
  <si>
    <t>Komunikace pozemní</t>
  </si>
  <si>
    <t>56</t>
  </si>
  <si>
    <t>521272215</t>
  </si>
  <si>
    <t>Demontáž mostnic s odsunem hmot mimo objekt mostu</t>
  </si>
  <si>
    <t>-1275717407</t>
  </si>
  <si>
    <t>57</t>
  </si>
  <si>
    <t>521283221</t>
  </si>
  <si>
    <t>Demontáž pozednic včetně odstranění štěrkového podsypu</t>
  </si>
  <si>
    <t>-825059847</t>
  </si>
  <si>
    <t>Úpravy povrchů, podlahy a osazování výplní</t>
  </si>
  <si>
    <t>58</t>
  </si>
  <si>
    <t>628613233</t>
  </si>
  <si>
    <t>Protikorozní ochrana OK mostu III. tř.- základní a podkladní epoxidový, vrchní PU nátěr s metalizací</t>
  </si>
  <si>
    <t>-162634230</t>
  </si>
  <si>
    <t>"Zábradlí</t>
  </si>
  <si>
    <t>PANEL A</t>
  </si>
  <si>
    <t>70x70x8</t>
  </si>
  <si>
    <t>3,165*2*0,274</t>
  </si>
  <si>
    <t>PANEL B</t>
  </si>
  <si>
    <t>PANEL C</t>
  </si>
  <si>
    <t>PANEL D</t>
  </si>
  <si>
    <t>60X60X5</t>
  </si>
  <si>
    <t>8,865*2*0,247</t>
  </si>
  <si>
    <t>11,415*2*0,247</t>
  </si>
  <si>
    <t>9,885*2*0,247</t>
  </si>
  <si>
    <t>patní desky</t>
  </si>
  <si>
    <t>0,2*0,26*2*12*2</t>
  </si>
  <si>
    <t>nátěr rámu tahokovu</t>
  </si>
  <si>
    <t xml:space="preserve">rám </t>
  </si>
  <si>
    <t>(4*3,6+2*1,9+2*4,2+2*1,9)*0,109</t>
  </si>
  <si>
    <t>tahokov</t>
  </si>
  <si>
    <t>(2,2+3,3)</t>
  </si>
  <si>
    <t>59</t>
  </si>
  <si>
    <t>15625101</t>
  </si>
  <si>
    <t>drát metalizační Zn D 3mm</t>
  </si>
  <si>
    <t>-900314336</t>
  </si>
  <si>
    <t>1,517*37,526</t>
  </si>
  <si>
    <t>Ostatní konstrukce a práce-bourání</t>
  </si>
  <si>
    <t>60</t>
  </si>
  <si>
    <t>317661142</t>
  </si>
  <si>
    <t>Výplň spár monolitické římsy tmelem polyuretanovým šířky spáry přes 15 do 40 mm</t>
  </si>
  <si>
    <t>-289319407</t>
  </si>
  <si>
    <t xml:space="preserve">mezi NK a přechodem </t>
  </si>
  <si>
    <t>1,2*4</t>
  </si>
  <si>
    <t>61</t>
  </si>
  <si>
    <t>911121211</t>
  </si>
  <si>
    <t>Výroba ocelového zábradli při opravách mostů</t>
  </si>
  <si>
    <t>-1931654109</t>
  </si>
  <si>
    <t>(2,955+3,295+3,295+2,955)</t>
  </si>
  <si>
    <t>(2,955+3,805+3,805+2,955)</t>
  </si>
  <si>
    <t>62</t>
  </si>
  <si>
    <t>911121311</t>
  </si>
  <si>
    <t>Montáž ocelového zábradli při opravách mostů</t>
  </si>
  <si>
    <t>-2076549987</t>
  </si>
  <si>
    <t>63</t>
  </si>
  <si>
    <t>13010R01</t>
  </si>
  <si>
    <t>úhelník ocelový rovnostranný jakost 11 375 70x70x8mm</t>
  </si>
  <si>
    <t>-927625320</t>
  </si>
  <si>
    <t>26,49*2/1000</t>
  </si>
  <si>
    <t>64</t>
  </si>
  <si>
    <t>13011066</t>
  </si>
  <si>
    <t>úhelník ocelový rovnostranný jakost S235JR (11 375) 60x60x5mm</t>
  </si>
  <si>
    <t>-353654811</t>
  </si>
  <si>
    <t>P</t>
  </si>
  <si>
    <t>Poznámka k položce:_x000d_
Hmotnost: 4,57 kg/m</t>
  </si>
  <si>
    <t>40,51*2/1000</t>
  </si>
  <si>
    <t>52,17*2/1000</t>
  </si>
  <si>
    <t>45,17*2/1000</t>
  </si>
  <si>
    <t>65</t>
  </si>
  <si>
    <t>13611248</t>
  </si>
  <si>
    <t>plech ocelový hladký jakost S235JR tl 20mm tabule</t>
  </si>
  <si>
    <t>-1898841611</t>
  </si>
  <si>
    <t>Poznámka k položce:_x000d_
Hmotnost 960 kg/kus</t>
  </si>
  <si>
    <t>24,49*2/1000</t>
  </si>
  <si>
    <t>66</t>
  </si>
  <si>
    <t>911122111</t>
  </si>
  <si>
    <t>Výroba dílů ocelového zábradlí do 50 kg při opravách mostů</t>
  </si>
  <si>
    <t>990129438</t>
  </si>
  <si>
    <t xml:space="preserve">výplně z tahokovu </t>
  </si>
  <si>
    <t xml:space="preserve">zleva i zprava na zábradlí </t>
  </si>
  <si>
    <t>(2,2+3,3)*2,1</t>
  </si>
  <si>
    <t>(4*3,6+2*1,9+2*4,2+2*1,9)*0,883</t>
  </si>
  <si>
    <t>67</t>
  </si>
  <si>
    <t>911122211</t>
  </si>
  <si>
    <t>Montáž dílů ocelového zábradlí do 50 kg při opravách mostů</t>
  </si>
  <si>
    <t>2114604872</t>
  </si>
  <si>
    <t>68</t>
  </si>
  <si>
    <t>159452330</t>
  </si>
  <si>
    <t>plech děrovaný tahokov oko 22/12/1,6 tl 1mm tabule</t>
  </si>
  <si>
    <t>318562043</t>
  </si>
  <si>
    <t>Poznámka k položce:_x000d_
hmotnost: 2,1 kg/m2</t>
  </si>
  <si>
    <t>(2,2+3,3)*2,1/1000</t>
  </si>
  <si>
    <t>69</t>
  </si>
  <si>
    <t>13010500</t>
  </si>
  <si>
    <t>úhelník ocelový nerovnostranný jakost S235JR (11 375) 30x20x3mm</t>
  </si>
  <si>
    <t>859680135</t>
  </si>
  <si>
    <t>Poznámka k položce:_x000d_
Hmotnost: 1,17 kg/m</t>
  </si>
  <si>
    <t>(4*3,6+2*1,9+2*4,2+2*1,9)*0,883/1000</t>
  </si>
  <si>
    <t>70</t>
  </si>
  <si>
    <t>931992121</t>
  </si>
  <si>
    <t>Výplň dilatačních spár z extrudovaného polystyrénu tl 20 mm</t>
  </si>
  <si>
    <t>1670382289</t>
  </si>
  <si>
    <t>0,87*4</t>
  </si>
  <si>
    <t>71</t>
  </si>
  <si>
    <t>936942211</t>
  </si>
  <si>
    <t>Zhotovení tabulky s letopočtem opravy mostu vložením šablony do bednění</t>
  </si>
  <si>
    <t>1420656083</t>
  </si>
  <si>
    <t xml:space="preserve">do říms desky </t>
  </si>
  <si>
    <t>72</t>
  </si>
  <si>
    <t>941111121</t>
  </si>
  <si>
    <t>Montáž lešení řadového trubkového lehkého s podlahami zatížení do 200 kg/m2 š od 0,9 do 1,2 m v do 10 m</t>
  </si>
  <si>
    <t>-1085591931</t>
  </si>
  <si>
    <t xml:space="preserve">průčelí </t>
  </si>
  <si>
    <t>4,3*4,04</t>
  </si>
  <si>
    <t>4,4*6,75</t>
  </si>
  <si>
    <t xml:space="preserve">křídla </t>
  </si>
  <si>
    <t>35*2</t>
  </si>
  <si>
    <t>16*2</t>
  </si>
  <si>
    <t>73</t>
  </si>
  <si>
    <t>941111221</t>
  </si>
  <si>
    <t>Příplatek k lešení řadovému trubkovému lehkému s podlahami š 1,2 m v 10 m za první a ZKD den použití</t>
  </si>
  <si>
    <t>-544188098</t>
  </si>
  <si>
    <t>149,072*30</t>
  </si>
  <si>
    <t>74</t>
  </si>
  <si>
    <t>941111821</t>
  </si>
  <si>
    <t>Demontáž lešení řadového trubkového lehkého s podlahami zatížení do 200 kg/m2 š od 0,9 do 1,2 m v do 10 m</t>
  </si>
  <si>
    <t>-77340292</t>
  </si>
  <si>
    <t>149,072</t>
  </si>
  <si>
    <t>75</t>
  </si>
  <si>
    <t>943211111</t>
  </si>
  <si>
    <t>Montáž lešení prostorového rámového lehkého s podlahami zatížení do 200 kg/m2 v do 10 m</t>
  </si>
  <si>
    <t>-777125932</t>
  </si>
  <si>
    <t xml:space="preserve">v otvoru </t>
  </si>
  <si>
    <t>(5,280-1,7)*4,325*2,890</t>
  </si>
  <si>
    <t>76</t>
  </si>
  <si>
    <t>943211211</t>
  </si>
  <si>
    <t>Příplatek k lešení prostorovému rámovému lehkému s podlahami v do 10 m za první a ZKD den použití</t>
  </si>
  <si>
    <t>740996850</t>
  </si>
  <si>
    <t>44,747*30</t>
  </si>
  <si>
    <t>77</t>
  </si>
  <si>
    <t>943211811</t>
  </si>
  <si>
    <t>Demontáž lešení prostorového rámového lehkého s podlahami zatížení do 200 kg/m2 v do 10 m</t>
  </si>
  <si>
    <t>-1604281242</t>
  </si>
  <si>
    <t>44,747</t>
  </si>
  <si>
    <t>78</t>
  </si>
  <si>
    <t>953965R001</t>
  </si>
  <si>
    <t>Kotevní šroub pro chemické kotvy M 16 dl 260 mm - NEREZ A4</t>
  </si>
  <si>
    <t>1072207602</t>
  </si>
  <si>
    <t>12*2</t>
  </si>
  <si>
    <t>79</t>
  </si>
  <si>
    <t>963021112</t>
  </si>
  <si>
    <t>Bourání mostní nosné konstrukce z kamene</t>
  </si>
  <si>
    <t>-2094917625</t>
  </si>
  <si>
    <t xml:space="preserve">bourání uložných prahů a zavěrných zídek a část opěry včetně křídel ve vrcholu </t>
  </si>
  <si>
    <t>2,5*4,325*2</t>
  </si>
  <si>
    <t>80</t>
  </si>
  <si>
    <t>966075141</t>
  </si>
  <si>
    <t>Odstranění kovového zábradlí vcelku</t>
  </si>
  <si>
    <t>-1284983409</t>
  </si>
  <si>
    <t>7,970+7,120</t>
  </si>
  <si>
    <t>81</t>
  </si>
  <si>
    <t>985131111</t>
  </si>
  <si>
    <t>Očištění ploch stěn, rubu kleneb a podlah tlakovou vodou</t>
  </si>
  <si>
    <t>-1686352966</t>
  </si>
  <si>
    <t>5,280*4,325*2</t>
  </si>
  <si>
    <t>1,8*2</t>
  </si>
  <si>
    <t>6,5*2</t>
  </si>
  <si>
    <t>křídla včetně říms</t>
  </si>
  <si>
    <t>36*2</t>
  </si>
  <si>
    <t>15*2</t>
  </si>
  <si>
    <t>82</t>
  </si>
  <si>
    <t>985131211</t>
  </si>
  <si>
    <t>Očištění ploch stěn, rubu kleneb a podlah sušeným křemičitým pískem</t>
  </si>
  <si>
    <t>-1724756953</t>
  </si>
  <si>
    <t>83</t>
  </si>
  <si>
    <t>985142212</t>
  </si>
  <si>
    <t>Vysekání spojovací hmoty ze spár zdiva hl přes 40 mm dl přes 6 do 12 m/m2</t>
  </si>
  <si>
    <t>-1306849383</t>
  </si>
  <si>
    <t>křídla včetně říms 20%</t>
  </si>
  <si>
    <t xml:space="preserve">36*2*0,2 </t>
  </si>
  <si>
    <t>15*2*0,2</t>
  </si>
  <si>
    <t>84</t>
  </si>
  <si>
    <t>985223212</t>
  </si>
  <si>
    <t>Přezdívání kamenného zdiva do aktivované malty přes 3 m3</t>
  </si>
  <si>
    <t>-1996385870</t>
  </si>
  <si>
    <t xml:space="preserve">odhad 5% z celkové plochy </t>
  </si>
  <si>
    <t>147,672*0,5*0,6*0,05</t>
  </si>
  <si>
    <t xml:space="preserve">dozdění ubourané části křídel </t>
  </si>
  <si>
    <t>1,5*0,6*4</t>
  </si>
  <si>
    <t>85</t>
  </si>
  <si>
    <t>583807570</t>
  </si>
  <si>
    <t>kámen lomový soklový (10 t = 6,2 m3)</t>
  </si>
  <si>
    <t>519259814</t>
  </si>
  <si>
    <t>5,818*3,0</t>
  </si>
  <si>
    <t>86</t>
  </si>
  <si>
    <t>985232112</t>
  </si>
  <si>
    <t>Hloubkové spárování zdiva aktivovanou maltou spára hl do 80 mm dl přes 6 do 12 m/m2</t>
  </si>
  <si>
    <t>733874726</t>
  </si>
  <si>
    <t>87</t>
  </si>
  <si>
    <t>985233121</t>
  </si>
  <si>
    <t>Úprava spár po spárování zdiva uhlazením spára dl přes 6 do 12 m/m2</t>
  </si>
  <si>
    <t>1018375053</t>
  </si>
  <si>
    <t>88</t>
  </si>
  <si>
    <t>985311314</t>
  </si>
  <si>
    <t>Reprofilace rubu kleneb a podlah cementovou sanační maltou tl přes 30 do 40 mm</t>
  </si>
  <si>
    <t>655741125</t>
  </si>
  <si>
    <t xml:space="preserve">po ubourání opěr </t>
  </si>
  <si>
    <t>2,4*4,325*2</t>
  </si>
  <si>
    <t>89</t>
  </si>
  <si>
    <t>985331212</t>
  </si>
  <si>
    <t>Dodatečné vlepování betonářské výztuže D 10 mm do chemické malty včetně vyvrtání otvoru</t>
  </si>
  <si>
    <t>477041808</t>
  </si>
  <si>
    <t xml:space="preserve">trny pro zídky </t>
  </si>
  <si>
    <t>80*0,12</t>
  </si>
  <si>
    <t>90</t>
  </si>
  <si>
    <t>985331217</t>
  </si>
  <si>
    <t>Dodatečné vlepování betonářské výztuže D 20 mm do chemické malty včetně vyvrtání otvoru</t>
  </si>
  <si>
    <t>-829283695</t>
  </si>
  <si>
    <t xml:space="preserve">uložné prahy </t>
  </si>
  <si>
    <t>40*0,8</t>
  </si>
  <si>
    <t>997</t>
  </si>
  <si>
    <t>Přesun sutě</t>
  </si>
  <si>
    <t>91</t>
  </si>
  <si>
    <t>997013811</t>
  </si>
  <si>
    <t>Poplatek za uložení na skládce (skládkovné) stavebního odpadu dřevěného kód odpadu 17 02 01</t>
  </si>
  <si>
    <t>796628915</t>
  </si>
  <si>
    <t>92</t>
  </si>
  <si>
    <t>997211111</t>
  </si>
  <si>
    <t>Svislá doprava suti na v 3,5 m</t>
  </si>
  <si>
    <t>1358188004</t>
  </si>
  <si>
    <t>93</t>
  </si>
  <si>
    <t>997211511</t>
  </si>
  <si>
    <t>Vodorovná doprava suti po suchu na vzdálenost do 1 km</t>
  </si>
  <si>
    <t>-1362945450</t>
  </si>
  <si>
    <t>94</t>
  </si>
  <si>
    <t>997211519</t>
  </si>
  <si>
    <t>Příplatek ZKD 1 km u vodorovné dopravy suti</t>
  </si>
  <si>
    <t>2067217506</t>
  </si>
  <si>
    <t>98,682*15</t>
  </si>
  <si>
    <t>95</t>
  </si>
  <si>
    <t>997211611</t>
  </si>
  <si>
    <t>Nakládání suti na dopravní prostředky pro vodorovnou dopravu</t>
  </si>
  <si>
    <t>-576400993</t>
  </si>
  <si>
    <t>998</t>
  </si>
  <si>
    <t>Přesun hmot</t>
  </si>
  <si>
    <t>96</t>
  </si>
  <si>
    <t>998212111</t>
  </si>
  <si>
    <t>Přesun hmot pro mosty zděné, monolitické betonové nebo ocelové v do 20 m</t>
  </si>
  <si>
    <t>1358954642</t>
  </si>
  <si>
    <t>97</t>
  </si>
  <si>
    <t>998212192</t>
  </si>
  <si>
    <t>Příplatek k přesunu hmot pro mosty zděné nebo monolitické za zvětšený přesun do 2000 m</t>
  </si>
  <si>
    <t>-293391401</t>
  </si>
  <si>
    <t>PSV</t>
  </si>
  <si>
    <t>Práce a dodávky PSV</t>
  </si>
  <si>
    <t>711</t>
  </si>
  <si>
    <t>Izolace proti vodě, vlhkosti a plynům</t>
  </si>
  <si>
    <t>98</t>
  </si>
  <si>
    <t>711112001</t>
  </si>
  <si>
    <t>Provedení izolace proti zemní vlhkosti svislé za studena nátěrem penetračním</t>
  </si>
  <si>
    <t>1673516115</t>
  </si>
  <si>
    <t>přechody</t>
  </si>
  <si>
    <t>2,96*0,830*4*2</t>
  </si>
  <si>
    <t>2,960*1,49*4*2</t>
  </si>
  <si>
    <t>6,3*5,5</t>
  </si>
  <si>
    <t>99</t>
  </si>
  <si>
    <t>111631500</t>
  </si>
  <si>
    <t>lak penetrační asfaltový</t>
  </si>
  <si>
    <t>1747043656</t>
  </si>
  <si>
    <t>Poznámka k položce:_x000d_
Spotřeba 0,3-0,4kg/m2</t>
  </si>
  <si>
    <t>(0,4*89,587)/1000</t>
  </si>
  <si>
    <t>100</t>
  </si>
  <si>
    <t>711112011</t>
  </si>
  <si>
    <t>Provedení izolace proti zemní vlhkosti svislé za studena suspenzí asfaltovou</t>
  </si>
  <si>
    <t>-140627363</t>
  </si>
  <si>
    <t>89,587*2</t>
  </si>
  <si>
    <t>101</t>
  </si>
  <si>
    <t>111631780</t>
  </si>
  <si>
    <t>lak hydroizolační asfaltový pro izolaci trub</t>
  </si>
  <si>
    <t>269506714</t>
  </si>
  <si>
    <t>Poznámka k položce:_x000d_
Spotřeba: 0,3-0,5 kg/m2</t>
  </si>
  <si>
    <t>179,174*0,5/1000</t>
  </si>
  <si>
    <t>102</t>
  </si>
  <si>
    <t>711-R00</t>
  </si>
  <si>
    <t>Dodávka + montáž vodotěsné izolace schváleného typu - SVI (přípravná, vodotěsná a ochranná vrstva)</t>
  </si>
  <si>
    <t>-712454621</t>
  </si>
  <si>
    <t>na NK</t>
  </si>
  <si>
    <t xml:space="preserve">volně ložená </t>
  </si>
  <si>
    <t>směr Červený Kříž</t>
  </si>
  <si>
    <t>4,9*8,2</t>
  </si>
  <si>
    <t>směr Rožnov</t>
  </si>
  <si>
    <t>103</t>
  </si>
  <si>
    <t>711-R01</t>
  </si>
  <si>
    <t>Dodávka + montáž přichycení SVI nerezovou lištou včetně navrtání, osazení hmoždinek a zatmelení</t>
  </si>
  <si>
    <t>-172244087</t>
  </si>
  <si>
    <t>Poznámka k položce:_x000d_
Poznámka k položce: Přichycení izolace</t>
  </si>
  <si>
    <t>6,645*2</t>
  </si>
  <si>
    <t>2,960*4</t>
  </si>
  <si>
    <t>104</t>
  </si>
  <si>
    <t>998711201</t>
  </si>
  <si>
    <t>Přesun hmot procentní pro izolace proti vodě, vlhkosti a plynům v objektech v do 6 m</t>
  </si>
  <si>
    <t>%</t>
  </si>
  <si>
    <t>225384664</t>
  </si>
  <si>
    <t>Práce a dodávky M</t>
  </si>
  <si>
    <t>43-M</t>
  </si>
  <si>
    <t>Montáž ocelových konstrukcí</t>
  </si>
  <si>
    <t>105</t>
  </si>
  <si>
    <t>430153R002</t>
  </si>
  <si>
    <t>Výkon kolového jeřábu (vyjmutí mostní konstrukce včetně přepravy, složení)</t>
  </si>
  <si>
    <t>kpl</t>
  </si>
  <si>
    <t>2100663538</t>
  </si>
  <si>
    <t>Poznámka k položce:_x000d_
Poznámka k položce: Vyjmutí ocelové konstrukce z otvoru kolovým jeřábem včetně dopravy a složení OK na místě určeném k její likvidaci (rozřezání) případně odvozu do šrotu. Hmotnost OK cca 8T A osazení úložných prahů</t>
  </si>
  <si>
    <t xml:space="preserve">vyjmutí OK </t>
  </si>
  <si>
    <t xml:space="preserve">osazení uložných prahů </t>
  </si>
  <si>
    <t xml:space="preserve">SO1-02 - Železniční svršek - most  km 19,327</t>
  </si>
  <si>
    <t xml:space="preserve">    5 - Komunikace</t>
  </si>
  <si>
    <t>OST - Ostatní</t>
  </si>
  <si>
    <t>Komunikace</t>
  </si>
  <si>
    <t>5905023030</t>
  </si>
  <si>
    <t>Úprava povrchu stezky rozprostřením štěrkodrtě přes 5 do 10 cm</t>
  </si>
  <si>
    <t>Sborník UOŽI 01 2022</t>
  </si>
  <si>
    <t>1537638577</t>
  </si>
  <si>
    <t>0,680*28</t>
  </si>
  <si>
    <t>0,5*28</t>
  </si>
  <si>
    <t>5905025010</t>
  </si>
  <si>
    <t>Doplnění stezky štěrkodrtí ojediněle ručně</t>
  </si>
  <si>
    <t>-665433235</t>
  </si>
  <si>
    <t>33,040*0,1</t>
  </si>
  <si>
    <t>5955101025</t>
  </si>
  <si>
    <t>Kamenivo drcené drť frakce 4/8</t>
  </si>
  <si>
    <t>-439818385</t>
  </si>
  <si>
    <t>3,304*1,9</t>
  </si>
  <si>
    <t>5905055010</t>
  </si>
  <si>
    <t>Odstranění stávajícího kolejového lože odtěžením v koleji</t>
  </si>
  <si>
    <t>-992371667</t>
  </si>
  <si>
    <t xml:space="preserve">výběhy </t>
  </si>
  <si>
    <t>5*15*0,45</t>
  </si>
  <si>
    <t>5905060010</t>
  </si>
  <si>
    <t>Zřízení nového kolejového lože v koleji</t>
  </si>
  <si>
    <t>514861666</t>
  </si>
  <si>
    <t xml:space="preserve">na mostě </t>
  </si>
  <si>
    <t>2,8*6,7</t>
  </si>
  <si>
    <t>2,5*7,1*2</t>
  </si>
  <si>
    <t>5955101005</t>
  </si>
  <si>
    <t>Kamenivo drcené štěrk frakce 31,5/63 třídy min. BII</t>
  </si>
  <si>
    <t>959236953</t>
  </si>
  <si>
    <t>33,750*1,9</t>
  </si>
  <si>
    <t xml:space="preserve">pro doplnění při ASP 1 vůz SA </t>
  </si>
  <si>
    <t>35*1,9</t>
  </si>
  <si>
    <t>5905105030</t>
  </si>
  <si>
    <t>Doplnění KL kamenivem souvisle strojně v koleji</t>
  </si>
  <si>
    <t>-856257853</t>
  </si>
  <si>
    <t>doplnění KL při ASP vůz SA</t>
  </si>
  <si>
    <t>5906130400</t>
  </si>
  <si>
    <t>Montáž kolejového roštu v ose koleje pražce betonové vystrojené tv. S49 rozdělení "u"</t>
  </si>
  <si>
    <t>km</t>
  </si>
  <si>
    <t>-416202844</t>
  </si>
  <si>
    <t xml:space="preserve">včetně doplnění prazčů 12 kusů dodá na stavbu příslušná ST </t>
  </si>
  <si>
    <t>20/1000</t>
  </si>
  <si>
    <t>5906140190</t>
  </si>
  <si>
    <t>Demontáž kolejového roštu koleje v ose koleje pražce betonové tv. S49 rozdělení "c"</t>
  </si>
  <si>
    <t>-2112883075</t>
  </si>
  <si>
    <t>19/1000</t>
  </si>
  <si>
    <t>5907050020</t>
  </si>
  <si>
    <t>Dělení kolejnic řezáním nebo rozbroušením soustavy S49 nebo T</t>
  </si>
  <si>
    <t>-1298152405</t>
  </si>
  <si>
    <t>Poznámka k položce:_x000d_
Řez=kus</t>
  </si>
  <si>
    <t>5958158005</t>
  </si>
  <si>
    <t xml:space="preserve">Podložka pryžová pod patu kolejnice S49  183/126/6</t>
  </si>
  <si>
    <t>603459758</t>
  </si>
  <si>
    <t>5909032020R</t>
  </si>
  <si>
    <t>Přesná úprava GPK koleje směrové a výškové uspořádání pražce betonové</t>
  </si>
  <si>
    <t>soubor</t>
  </si>
  <si>
    <t>294738065</t>
  </si>
  <si>
    <t>Poznámka k položce:_x000d_
Kilometr koleje=km</t>
  </si>
  <si>
    <t>5910020130</t>
  </si>
  <si>
    <t>Svařování kolejnic termitem plný předehřev standardní spára svar jednotlivý tv. S49</t>
  </si>
  <si>
    <t>svar</t>
  </si>
  <si>
    <t>485889133</t>
  </si>
  <si>
    <t>5958128010</t>
  </si>
  <si>
    <t>Komplety ŽS 4 (šroub RS 1, matice M 24, podložka Fe6, svěrka ŽS4)</t>
  </si>
  <si>
    <t>-1041339242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</si>
  <si>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</si>
  <si>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</si>
  <si>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</si>
  <si>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</si>
  <si>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262144</t>
  </si>
  <si>
    <t>-1554245268</t>
  </si>
  <si>
    <t>Poznámka k položce:_x000d_
Měrnou jednotkou je t přepravovaného materiálu.</t>
  </si>
  <si>
    <t xml:space="preserve">odvoz starého štěrku </t>
  </si>
  <si>
    <t>33,750*1,7</t>
  </si>
  <si>
    <t xml:space="preserve">dovoz </t>
  </si>
  <si>
    <t>130,625+6,278</t>
  </si>
  <si>
    <t>9902900100</t>
  </si>
  <si>
    <t>Naložení sypanin, drobného kusového materiálu, suti</t>
  </si>
  <si>
    <t>512</t>
  </si>
  <si>
    <t>-1756701711</t>
  </si>
  <si>
    <t>33,750*1,6</t>
  </si>
  <si>
    <t>9903200100</t>
  </si>
  <si>
    <t>Přeprava mechanizace na místo prováděných prací o hmotnosti přes 12 t přes 50 do 100 km</t>
  </si>
  <si>
    <t>-270422319</t>
  </si>
  <si>
    <t>"dvoucestné rypadlo" 2</t>
  </si>
  <si>
    <t>9909000110</t>
  </si>
  <si>
    <t>Poplatek za uložení výzisku ze štěrkového lože nekontaminovaného</t>
  </si>
  <si>
    <t>-1931747443</t>
  </si>
  <si>
    <t>9909000700</t>
  </si>
  <si>
    <t>Poplatek za recyklaci kameniva</t>
  </si>
  <si>
    <t>-1790682751</t>
  </si>
  <si>
    <t>odtěžený štěrk z KL:</t>
  </si>
  <si>
    <t>SO1-03 - VRN - most km 19,327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</si>
  <si>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</si>
  <si>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</si>
  <si>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</si>
  <si>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</si>
  <si>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</si>
  <si>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</si>
  <si>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</si>
  <si>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</si>
  <si>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</si>
  <si>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</si>
  <si>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</si>
  <si>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</si>
  <si>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</si>
  <si>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</si>
  <si>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1711503545</t>
  </si>
  <si>
    <t>012002000.1</t>
  </si>
  <si>
    <t>Geodetické práce-ostatní-zrušení a nové osazení státního geodetického bodu</t>
  </si>
  <si>
    <t>-1550184429</t>
  </si>
  <si>
    <t>013002000</t>
  </si>
  <si>
    <t>Projektové práce+autorský dozor</t>
  </si>
  <si>
    <t>-318540928</t>
  </si>
  <si>
    <t>VRN3</t>
  </si>
  <si>
    <t>Zařízení staveniště</t>
  </si>
  <si>
    <t>030001000</t>
  </si>
  <si>
    <t>818617690</t>
  </si>
  <si>
    <t>034002000</t>
  </si>
  <si>
    <t>Zabezpečení staveniště</t>
  </si>
  <si>
    <t>1024</t>
  </si>
  <si>
    <t>-619053609</t>
  </si>
  <si>
    <t>039002000</t>
  </si>
  <si>
    <t>Zrušení zařízení staveniště</t>
  </si>
  <si>
    <t>2013267960</t>
  </si>
  <si>
    <t>VRN4</t>
  </si>
  <si>
    <t>Inženýrská činnost</t>
  </si>
  <si>
    <t>043134000</t>
  </si>
  <si>
    <t>Zkoušky zatěžovací</t>
  </si>
  <si>
    <t>-848241886</t>
  </si>
  <si>
    <t>VRN6</t>
  </si>
  <si>
    <t>Územní vlivy</t>
  </si>
  <si>
    <t>062002000</t>
  </si>
  <si>
    <t>Ztížené dopravní podmínky</t>
  </si>
  <si>
    <t>1917376856</t>
  </si>
  <si>
    <t>065002000</t>
  </si>
  <si>
    <t>Mimostaveništní doprava materiálů</t>
  </si>
  <si>
    <t>646449225</t>
  </si>
  <si>
    <t>VRN7</t>
  </si>
  <si>
    <t>Provozní vlivy</t>
  </si>
  <si>
    <t>070001000</t>
  </si>
  <si>
    <t>-134232511</t>
  </si>
  <si>
    <t>VRN8</t>
  </si>
  <si>
    <t>Přesun stavebních kapacit</t>
  </si>
  <si>
    <t>081002000</t>
  </si>
  <si>
    <t>Doprava zaměstnanců</t>
  </si>
  <si>
    <t>-1901415014</t>
  </si>
  <si>
    <t>SO1-04 - Materiál objednatele - most km 19,327 - NEOCEŇUJE SE</t>
  </si>
  <si>
    <t>5956213065</t>
  </si>
  <si>
    <t xml:space="preserve">Pražec betonový příčný vystrojený  užitý tv. SB 8 P</t>
  </si>
  <si>
    <t>1965232020</t>
  </si>
  <si>
    <t>Poznámka k položce:_x000d_
NEOCEŇUJE SE.</t>
  </si>
  <si>
    <t xml:space="preserve">SO2-01 - Most km 20,116 </t>
  </si>
  <si>
    <t>45274983</t>
  </si>
  <si>
    <t>TOP CON SERVIS s.r.o.</t>
  </si>
  <si>
    <t>CZ45274983</t>
  </si>
  <si>
    <t xml:space="preserve">    2 - Zakládání</t>
  </si>
  <si>
    <t xml:space="preserve">    767 - Konstrukce zámečnické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</si>
  <si>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</si>
  <si>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</si>
  <si>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</si>
  <si>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119001421</t>
  </si>
  <si>
    <t>Dočasné zajištění kabelů a kabelových tratí ze 3 volně ložených kabelů</t>
  </si>
  <si>
    <t>-865106786</t>
  </si>
  <si>
    <t xml:space="preserve">2*(10,0+8,01+10,7)   "1x ČD telematika a 1X SSZT"</t>
  </si>
  <si>
    <t>122252611</t>
  </si>
  <si>
    <t>Odkopávky a prokopávky zapažené pro spodní stavbu železnic v hornině třídy těžitelnosti I skupiny 3 objem do 100 m3 strojně</t>
  </si>
  <si>
    <t>1193422021</t>
  </si>
  <si>
    <t xml:space="preserve">1,110*(1,797+2,415)     "spádové betony mezi křídly O1+O2"</t>
  </si>
  <si>
    <t xml:space="preserve">0,60*(3,993+3,724)+1,043*0,9+0,824*0,9     "výkopy pro ÚP O1+O2"</t>
  </si>
  <si>
    <t xml:space="preserve">0,550*(14,668+13,921)     "pro křídla O1+O2"</t>
  </si>
  <si>
    <t xml:space="preserve">0,8*0,30*(5,9+7,4 +6,3+6,8 )     "výkopy pro odláždění O1+O2"</t>
  </si>
  <si>
    <t xml:space="preserve">0,911*(0,845+0,836 )+1,070*(0,919+0,859)     "výkopy pro drenáž"</t>
  </si>
  <si>
    <t xml:space="preserve">2*3*4,7      "výkopy pro ZKPP"</t>
  </si>
  <si>
    <t>151101101</t>
  </si>
  <si>
    <t>Zřízení příložného pažení a rozepření stěn rýh hl do 2 m</t>
  </si>
  <si>
    <t>1839020096</t>
  </si>
  <si>
    <t xml:space="preserve">1,1*7,5     "Pažení podél nástupiště"</t>
  </si>
  <si>
    <t>151101111</t>
  </si>
  <si>
    <t>Odstranění příložného pažení a rozepření stěn rýh hl do 2 m</t>
  </si>
  <si>
    <t>1046997476</t>
  </si>
  <si>
    <t>-1513229248</t>
  </si>
  <si>
    <t xml:space="preserve">"skládka PROTEREN Planá u Českých Budějovic"     10*64,68</t>
  </si>
  <si>
    <t>-568675052</t>
  </si>
  <si>
    <t>64,68*1,8</t>
  </si>
  <si>
    <t>174151101</t>
  </si>
  <si>
    <t>Zásyp jam, šachet rýh nebo kolem objektů sypaninou se zhutněním</t>
  </si>
  <si>
    <t>1314786556</t>
  </si>
  <si>
    <t xml:space="preserve">"zpětný zásyp drenáže a svahu"     0,316*5,5+1,146*4,5+0,264*3,7</t>
  </si>
  <si>
    <t>Zakládání</t>
  </si>
  <si>
    <t>212311111</t>
  </si>
  <si>
    <t>Obetonování výústění příčného odvodnění mostu včetně žlabovky</t>
  </si>
  <si>
    <t>778532589</t>
  </si>
  <si>
    <t>1226211348</t>
  </si>
  <si>
    <t xml:space="preserve">"drenáž"    5,1+4,4</t>
  </si>
  <si>
    <t>221211115</t>
  </si>
  <si>
    <t>Vrty přenosnými kladivy D do 56 mm úklon do 90° hl do 10 m hor. V</t>
  </si>
  <si>
    <t>776361733</t>
  </si>
  <si>
    <t xml:space="preserve">"vrty ukotvení římsové desky"   (25+26)*0,28</t>
  </si>
  <si>
    <t>274321117</t>
  </si>
  <si>
    <t>Základové pasy, prahy, věnce a ostruhy mostních konstrukcí ze ŽB C 25/30</t>
  </si>
  <si>
    <t>-7491616</t>
  </si>
  <si>
    <t xml:space="preserve">"ŽB základová deska"   3,3+3,2</t>
  </si>
  <si>
    <t xml:space="preserve">"ŽB římsová deska"    1,1+1,1</t>
  </si>
  <si>
    <t>274321191</t>
  </si>
  <si>
    <t>Příplatek k základovým pasům, prahům a věncům mostních konstrukcí ze ŽB za betonáž malého rozsahu do 25 m3</t>
  </si>
  <si>
    <t>578335033</t>
  </si>
  <si>
    <t>274361412.1</t>
  </si>
  <si>
    <t>Výztuž základových pasů, prahů, věnců a ostruh ze svařovaných sítí přes 3,5 do 6 kg/m2</t>
  </si>
  <si>
    <t>-906422648</t>
  </si>
  <si>
    <t>274354111</t>
  </si>
  <si>
    <t>Bednění základových pasů - zřízení</t>
  </si>
  <si>
    <t>36843539</t>
  </si>
  <si>
    <t xml:space="preserve">"základov deska"   0,3*(14,54+13,9)</t>
  </si>
  <si>
    <t xml:space="preserve">"římsové desky"   0,15*5,2*2+2,8*2*0,2+0,3*2*0,15</t>
  </si>
  <si>
    <t>274354211</t>
  </si>
  <si>
    <t>Bednění základových pasů - odstranění</t>
  </si>
  <si>
    <t>1549298056</t>
  </si>
  <si>
    <t>334121112</t>
  </si>
  <si>
    <t>Osazení prefabrikovaných opěr nebo pilířů z ŽB hmotnosti přes 5 do 10 t</t>
  </si>
  <si>
    <t>1318285170</t>
  </si>
  <si>
    <t xml:space="preserve">"prefa úlož. Prahy 10t"    2 </t>
  </si>
  <si>
    <t xml:space="preserve">"křídlo DÍL1 - 2,0t"       4 </t>
  </si>
  <si>
    <t xml:space="preserve">"křídlo DÍL2 - 4,7t"     3</t>
  </si>
  <si>
    <t>593838650.R</t>
  </si>
  <si>
    <t>prefabrikát ŽB úložného prahu</t>
  </si>
  <si>
    <t>1111670320</t>
  </si>
  <si>
    <t xml:space="preserve">Poznámka k položce:_x000d_
2 ks prefabrikátu úložných prahů   výztuž:  2* 1.033t vč. manipulačních závěsů</t>
  </si>
  <si>
    <t xml:space="preserve">"prefa úlož. prahy"    2*4</t>
  </si>
  <si>
    <t>593838651.R</t>
  </si>
  <si>
    <t>prefabrikát ŽB křídla tvaru L</t>
  </si>
  <si>
    <t>1802954350</t>
  </si>
  <si>
    <t xml:space="preserve">"prefa křídla"    4*0,8+3*1,7</t>
  </si>
  <si>
    <t>334131125.R</t>
  </si>
  <si>
    <t>Kolový jeřáb do 35 t</t>
  </si>
  <si>
    <t>Sh</t>
  </si>
  <si>
    <t>1787237539</t>
  </si>
  <si>
    <t>Poznámka k položce:_x000d_
vyjmutí stávající OK - 7 t</t>
  </si>
  <si>
    <t>334131126.R</t>
  </si>
  <si>
    <t>Kolový jeřáb do 90 t</t>
  </si>
  <si>
    <t>1788514657</t>
  </si>
  <si>
    <t>334791114</t>
  </si>
  <si>
    <t>Prostup v betonových zdech z plastových trub DN do 200</t>
  </si>
  <si>
    <t>-1423375098</t>
  </si>
  <si>
    <t>2,05+2,3+2,3+2,2</t>
  </si>
  <si>
    <t>421374116</t>
  </si>
  <si>
    <t>Kabelová chránička pro nesoudržné předpínání hladká HDPE pro předpínací výztuž nosné konstrukce mostů D do 80 mm</t>
  </si>
  <si>
    <t>269576326</t>
  </si>
  <si>
    <t xml:space="preserve">"rubky pro ukotvení Úhlové zídky"     10*0,14</t>
  </si>
  <si>
    <t>421374117</t>
  </si>
  <si>
    <t>Kabelová chránička pro nesoudržné předpínání hladká HDPE pro předpínací výztuž nosné konstrukce mostů D přes 80 do 100 mm</t>
  </si>
  <si>
    <t>1701114904</t>
  </si>
  <si>
    <t xml:space="preserve">"plnící trubky pro ozub NK"     4*0,58+2*0,68</t>
  </si>
  <si>
    <t>423176735.R</t>
  </si>
  <si>
    <t>Montáž nosné atypické OK</t>
  </si>
  <si>
    <t>1565280777</t>
  </si>
  <si>
    <t>Poznámka k položce:_x000d_
vložení NK do otvoru (osazení NK do předepsané výše pomocí hydraulických lisů)</t>
  </si>
  <si>
    <t xml:space="preserve">"vložení NK do otvoru včetně bet. příčníků"  11,307+3*2</t>
  </si>
  <si>
    <t>423321122</t>
  </si>
  <si>
    <t>Betonáž příčníků tyčových dílců z betonu C 30/37</t>
  </si>
  <si>
    <t>-384391922</t>
  </si>
  <si>
    <t xml:space="preserve">"ŽB příčníky"    2*1,2</t>
  </si>
  <si>
    <t>423321291</t>
  </si>
  <si>
    <t>Příplatek k příčníku tyčových dílců za betonáž malého rozsahu do 25 m3</t>
  </si>
  <si>
    <t>-402998272</t>
  </si>
  <si>
    <t>423361226</t>
  </si>
  <si>
    <t>Výztuž příčníku trámu z betonářské oceli 10 505</t>
  </si>
  <si>
    <t>-1578107386</t>
  </si>
  <si>
    <t xml:space="preserve">"příčníky"    0,628</t>
  </si>
  <si>
    <t>423354101</t>
  </si>
  <si>
    <t>Bednění stěny příčníku trámu - zřízení</t>
  </si>
  <si>
    <t>1333024965</t>
  </si>
  <si>
    <t xml:space="preserve">"příčníky"     (1,591+0,554*2,93+0,815*2,93)*2</t>
  </si>
  <si>
    <t>423354201</t>
  </si>
  <si>
    <t>Bednění stěny příčníku trámu - odstranění</t>
  </si>
  <si>
    <t>233330905</t>
  </si>
  <si>
    <t>429172115.R</t>
  </si>
  <si>
    <t>Provizorní ocelové konstrukce</t>
  </si>
  <si>
    <t>1735709059</t>
  </si>
  <si>
    <t>Poznámka k položce:_x000d_
výroba, montáž a odstranění</t>
  </si>
  <si>
    <t xml:space="preserve">"provizorní konstrukce pro převedení sítí SSZT a CTD"   857,0</t>
  </si>
  <si>
    <t>429172112</t>
  </si>
  <si>
    <t>Výroba ocelových prvků pro opravu mostů šroubovaných nebo svařovaných přes 100 kg</t>
  </si>
  <si>
    <t>-2084286860</t>
  </si>
  <si>
    <t xml:space="preserve">"žlaby"  1052,0</t>
  </si>
  <si>
    <t>429172212</t>
  </si>
  <si>
    <t>Montáž ocelových prvků pro opravu mostů šroubovaných nebo svařovaných přes 100 kg</t>
  </si>
  <si>
    <t>1231303808</t>
  </si>
  <si>
    <t>13010560.R</t>
  </si>
  <si>
    <t>ocel jakosti S235JRC</t>
  </si>
  <si>
    <t>1165286238</t>
  </si>
  <si>
    <t xml:space="preserve">"žlaby včetně prořezu 3% "   1,052*1,03</t>
  </si>
  <si>
    <t>429321135.R</t>
  </si>
  <si>
    <t>Mostní deskové konstrukce z oceli řady S235</t>
  </si>
  <si>
    <t>-710362357</t>
  </si>
  <si>
    <t>Poznámka k položce:_x000d_
nátěr nosné konstrukce s pochozí úpravou; ŽSP + základní nátěr EP s antikorozním pigmentem + EP nátěr vytvrzující polyamidovým aduktem + vsyp pískem</t>
  </si>
  <si>
    <t>451315124</t>
  </si>
  <si>
    <t>Podkladní nebo výplňová vrstva z betonu C 12/15 tl do 150 mm</t>
  </si>
  <si>
    <t>737873709</t>
  </si>
  <si>
    <t>1,110*0,2*3,66+1,110*0,2*4,17+2,4*0,2*(0,845+0,836+0,919+0,859)</t>
  </si>
  <si>
    <t>-1666822699</t>
  </si>
  <si>
    <t xml:space="preserve">"uložý práh"      0,46*2,970*2</t>
  </si>
  <si>
    <t>288455639</t>
  </si>
  <si>
    <t xml:space="preserve"> 0,46*2,970*2*2+2*(2*3,14*0,1*0,1/4)*58,4+2*(3,14*0,1*0,1/4)*96,4</t>
  </si>
  <si>
    <t>451476121</t>
  </si>
  <si>
    <t>Podkladní vrstva plastbetonová tixotropní první vrstva tl 10 mm</t>
  </si>
  <si>
    <t>-775208886</t>
  </si>
  <si>
    <t xml:space="preserve">"zábradlí"     4*0,26*0,2</t>
  </si>
  <si>
    <t xml:space="preserve">"otvory v horních pásnicích"    (8*3,14*0,05*0,05/4)*2+(8*3,14*0,145*0,145/4)*2</t>
  </si>
  <si>
    <t xml:space="preserve">"otvory v prefabrikátech"     0,25*0,25*10</t>
  </si>
  <si>
    <t>451476122</t>
  </si>
  <si>
    <t>Podkladní vrstva plastbetonová tixotropní každá další vrstva tl 10 mm</t>
  </si>
  <si>
    <t>-717465229</t>
  </si>
  <si>
    <t xml:space="preserve">"zábradlí"  4*0,26*0,2</t>
  </si>
  <si>
    <t>"otvory v horních pásnicích" (8*3,14*0,05*0,05/4)*2+(8*3,14*0,145*0,145/4)*2</t>
  </si>
  <si>
    <t>"otvory v prefabrikátech" 0,25*0,25*10*4</t>
  </si>
  <si>
    <t>458501112</t>
  </si>
  <si>
    <t>Výplňové klíny za opěrou z kameniva drceného hutněného po vrstvách</t>
  </si>
  <si>
    <t>-294908511</t>
  </si>
  <si>
    <t xml:space="preserve">"mezi prefabrikáty"      1,110*0,4*(4,4+3,7)</t>
  </si>
  <si>
    <t xml:space="preserve">"Štěrkodrť pro ZKPP"   2*3*4,7+1,11*(0,8+1,3)</t>
  </si>
  <si>
    <t>465513157</t>
  </si>
  <si>
    <t>Dlažba svahu u opěr z upraveného lomového žulového kamene tl 200 mm do lože C 25/30 pl přes 10 m2</t>
  </si>
  <si>
    <t>-1030831225</t>
  </si>
  <si>
    <t xml:space="preserve">"O1"    (5,9+7,4)*0,7</t>
  </si>
  <si>
    <t xml:space="preserve">"O2"    (6,8+6,3)*0,7</t>
  </si>
  <si>
    <t>791838265</t>
  </si>
  <si>
    <t>18337610</t>
  </si>
  <si>
    <t>521571511.R</t>
  </si>
  <si>
    <t>Kolej z kolejnic na mostě s přímým upevněním</t>
  </si>
  <si>
    <t>-2022212284</t>
  </si>
  <si>
    <t>624631333.R</t>
  </si>
  <si>
    <t>Těsnění elastomerovým profilem spar prefabrikovaných dílců š do 50 mm včetně penetrace</t>
  </si>
  <si>
    <t>818449352</t>
  </si>
  <si>
    <t xml:space="preserve">"těsnění spáry příčník NK - závěrná zídka"   (2,1+0,74)*4</t>
  </si>
  <si>
    <t xml:space="preserve">"těsnění spáry křídlo - křídlo"   5,0*7</t>
  </si>
  <si>
    <t>-1595551064</t>
  </si>
  <si>
    <t xml:space="preserve"> "zábradlí + kabelové žlaby"   81,0</t>
  </si>
  <si>
    <t>15625102</t>
  </si>
  <si>
    <t>drát metalizační ZnAl D 3mm</t>
  </si>
  <si>
    <t>-840442935</t>
  </si>
  <si>
    <t>81*1,517 "Přepočtené koeficientem množství</t>
  </si>
  <si>
    <t>211945053</t>
  </si>
  <si>
    <t xml:space="preserve">"zábradlí"     17,33+14,8</t>
  </si>
  <si>
    <t>685903013</t>
  </si>
  <si>
    <t>13010561.R</t>
  </si>
  <si>
    <t>ocel jakosti S235JR</t>
  </si>
  <si>
    <t>902961403</t>
  </si>
  <si>
    <t xml:space="preserve">"včetně prořezu 3%"      1,014*1,03</t>
  </si>
  <si>
    <t>914111111</t>
  </si>
  <si>
    <t>Montáž svislé dopravní značky do velikosti 1 m2 objímkami na sloupek nebo konzolu</t>
  </si>
  <si>
    <t>1313432813</t>
  </si>
  <si>
    <t>40445619</t>
  </si>
  <si>
    <t>zákazové, příkazové dopravní značky B1-B34, C1-15 500mm</t>
  </si>
  <si>
    <t>1412592821</t>
  </si>
  <si>
    <t>916131213</t>
  </si>
  <si>
    <t>Osazení silničního obrubníku betonového stojatého s boční opěrou do lože z betonu prostého</t>
  </si>
  <si>
    <t>-1152689963</t>
  </si>
  <si>
    <t xml:space="preserve">"O1"    (5,9+7,4+2*0,7+2*0,7)</t>
  </si>
  <si>
    <t xml:space="preserve">"O2"    (6,8+6,3+2*0,7+0,7+3,1)</t>
  </si>
  <si>
    <t>59217023</t>
  </si>
  <si>
    <t>obrubník betonový chodníkový 1000x150x250mm</t>
  </si>
  <si>
    <t>-317943843</t>
  </si>
  <si>
    <t>34,4*1,02 "Přepočtené koeficientem množství</t>
  </si>
  <si>
    <t>931992122</t>
  </si>
  <si>
    <t>Výplň dilatačních spár z extrudovaného polystyrénu tl 30 mm</t>
  </si>
  <si>
    <t>-735214436</t>
  </si>
  <si>
    <t xml:space="preserve">"těsnění spáry příčník NK - závěrná zídka"   4*0,44</t>
  </si>
  <si>
    <t xml:space="preserve">"těsnění spáry křídlo - křídlo"   7*0,72</t>
  </si>
  <si>
    <t>1935078401</t>
  </si>
  <si>
    <t>939113125.R</t>
  </si>
  <si>
    <t>Demontáž nosné konstrukce mostu - snesení</t>
  </si>
  <si>
    <t>2075838051</t>
  </si>
  <si>
    <t>962021112</t>
  </si>
  <si>
    <t>Bourání mostních zdí a pilířů z kamene</t>
  </si>
  <si>
    <t>-1907665483</t>
  </si>
  <si>
    <t xml:space="preserve">"římsy"   0,6*(3,64+4,1+3,84+4,01)*0,2</t>
  </si>
  <si>
    <t xml:space="preserve">"křídla"    1,0*(3,64+4,1+3,84+4,01)*1,0</t>
  </si>
  <si>
    <t xml:space="preserve">"záv. zed. + bloky pod chodníky"    0,9*5+0,9*5,1+1,46*0,37*0,3*4</t>
  </si>
  <si>
    <t>977151116</t>
  </si>
  <si>
    <t>Jádrové vrty diamantovými korunkami do stavebních materiálů D přes 70 do 80 mm</t>
  </si>
  <si>
    <t>289602124</t>
  </si>
  <si>
    <t xml:space="preserve">"vrty DN80 pro ukotvení římsové desky"   8*0,85</t>
  </si>
  <si>
    <t>977211132</t>
  </si>
  <si>
    <t>Řezání stěnovou pilou kcí z kamene hl přes 200 do 350 mm</t>
  </si>
  <si>
    <t>1467873393</t>
  </si>
  <si>
    <t xml:space="preserve">"O1 + O2"   15+15,1</t>
  </si>
  <si>
    <t>985121121</t>
  </si>
  <si>
    <t>Tryskání degradovaného betonu stěn a rubu kleneb vodou pod tlakem do 300 barů</t>
  </si>
  <si>
    <t>1259047111</t>
  </si>
  <si>
    <t xml:space="preserve">"líc ponechaných části opěr 100%"      3,23+3,73+6,71++3,71+2,3*5+2,64*5,1</t>
  </si>
  <si>
    <t>985131221</t>
  </si>
  <si>
    <t>Očištění ploch stěn, rubu kleneb a podlah nesušeným křemičitým pískem (metodou torbo)</t>
  </si>
  <si>
    <t>1412898585</t>
  </si>
  <si>
    <t>985222111</t>
  </si>
  <si>
    <t>Sbírání a třídění kamene ručně ze suti s očištěním</t>
  </si>
  <si>
    <t>-1021765842</t>
  </si>
  <si>
    <t xml:space="preserve">"pro dozdění  křídel kolem prostupu drenáže"   0,3*1+0,3*1</t>
  </si>
  <si>
    <t>985223210</t>
  </si>
  <si>
    <t>Přezdívání kamenného zdiva do aktivované malty do 1 m3</t>
  </si>
  <si>
    <t>134959357</t>
  </si>
  <si>
    <t>-1737325098</t>
  </si>
  <si>
    <t xml:space="preserve">"líc ponechaných části opěr 100%"     3,23+3,73+6,71++3,71+2,3*5+2,64*5,1</t>
  </si>
  <si>
    <t>985233122</t>
  </si>
  <si>
    <t>Úprava spár po spárování zdiva zdrsněním spára dl přes 6 do 12 m/m2</t>
  </si>
  <si>
    <t>-1456055292</t>
  </si>
  <si>
    <t>985331112</t>
  </si>
  <si>
    <t>Dodatečné vlepování betonářské výztuže D 10 mm do cementové aktivované malty včetně vyvrtání otvoru</t>
  </si>
  <si>
    <t>-199691460</t>
  </si>
  <si>
    <t xml:space="preserve">"kotvení římsová deska O1+ O2"    (25+26)*0,5</t>
  </si>
  <si>
    <t>985331119</t>
  </si>
  <si>
    <t>Dodatečné vlepování betonářské výztuže D 25 mm do cementové aktivované malty včetně vyvrtání otvoru</t>
  </si>
  <si>
    <t>2060124976</t>
  </si>
  <si>
    <t xml:space="preserve">"kotvení závěr. zídky do úložn. prahu"    2*4*3*1,05</t>
  </si>
  <si>
    <t>985622222</t>
  </si>
  <si>
    <t>Spínání objektů - vložení a dodání táhla z betonářské oceli D přes 20 do 28 mm s napínací maticí</t>
  </si>
  <si>
    <t>1361012271</t>
  </si>
  <si>
    <t>0,4*10</t>
  </si>
  <si>
    <t>985622411.1</t>
  </si>
  <si>
    <t>Spínání objektů - kotevní oblast pro táhlo s deskou do 200x200x10 mm</t>
  </si>
  <si>
    <t>950356574</t>
  </si>
  <si>
    <t>997211621</t>
  </si>
  <si>
    <t>Ekologická likvidace mostnic - drcení a odvoz do 20 km</t>
  </si>
  <si>
    <t>1250228474</t>
  </si>
  <si>
    <t>2+6</t>
  </si>
  <si>
    <t>997013660.R</t>
  </si>
  <si>
    <t xml:space="preserve">Poplatek za uložení na skládce (skládkovné) mostnice a pražce </t>
  </si>
  <si>
    <t>-115041470</t>
  </si>
  <si>
    <t>8*0,13</t>
  </si>
  <si>
    <t>-1932599267</t>
  </si>
  <si>
    <t xml:space="preserve">"vybourané zdivo"    27,199*2</t>
  </si>
  <si>
    <t>1196419085</t>
  </si>
  <si>
    <t>422092656</t>
  </si>
  <si>
    <t xml:space="preserve">"předpokláhaná skládka Recyklační centrum Horoměřice"     54,398</t>
  </si>
  <si>
    <t>54,398*20 "Přepočtené koeficientem množství</t>
  </si>
  <si>
    <t>997013655</t>
  </si>
  <si>
    <t>-259337500</t>
  </si>
  <si>
    <t>998214111</t>
  </si>
  <si>
    <t>Přesun hmot pro mosty montované z dílců ŽB nebo předpjatých v do 20 m</t>
  </si>
  <si>
    <t>1143673530</t>
  </si>
  <si>
    <t>-804844075</t>
  </si>
  <si>
    <t xml:space="preserve">"skladba B"    0,93+1,26+1,7+0,8+1*0,25*3+1,2*0,25</t>
  </si>
  <si>
    <t>11163150</t>
  </si>
  <si>
    <t>2010279111</t>
  </si>
  <si>
    <t>5,74*0,00034 "Přepočtené koeficientem množství</t>
  </si>
  <si>
    <t>711112002</t>
  </si>
  <si>
    <t>Provedení izolace proti zemní vlhkosti svislé za studena lakem asfaltovým</t>
  </si>
  <si>
    <t>-37227256</t>
  </si>
  <si>
    <t xml:space="preserve">"skladba B"    (0,93+1,26+1,7+0,8+1*0,25*3+1,2*0,25)*2</t>
  </si>
  <si>
    <t>11163152</t>
  </si>
  <si>
    <t>lak hydroizolační asfaltový</t>
  </si>
  <si>
    <t>563310382</t>
  </si>
  <si>
    <t>11,48*0,00041 "Přepočtené koeficientem množství</t>
  </si>
  <si>
    <t>711341564</t>
  </si>
  <si>
    <t>Provedení hydroizolace mostovek pásy přitavením NAIP</t>
  </si>
  <si>
    <t>-1350167880</t>
  </si>
  <si>
    <t xml:space="preserve">"skladba A"    2,8*(3,6+4,7+5,8+2,2)+1,11*(4,3+4,8)+1,7*4,6*2</t>
  </si>
  <si>
    <t>62857020.R</t>
  </si>
  <si>
    <t xml:space="preserve">pás těžký asfaltový, schválený systém SŽ </t>
  </si>
  <si>
    <t>86861956</t>
  </si>
  <si>
    <t>71,381*1,15 "Přepočtené koeficientem množství</t>
  </si>
  <si>
    <t>711491172</t>
  </si>
  <si>
    <t>Provedení doplňků izolace proti vodě na vodorovné ploše z textilií vrstva ochranná</t>
  </si>
  <si>
    <t>1567055955</t>
  </si>
  <si>
    <t>69311086</t>
  </si>
  <si>
    <t>geotextilie netkaná separační, ochranná, filtrační, drenážní PP 1000g/m2</t>
  </si>
  <si>
    <t>-106324575</t>
  </si>
  <si>
    <t>71,381*1,05 "Přepočtené koeficientem množství</t>
  </si>
  <si>
    <t>711491177</t>
  </si>
  <si>
    <t>Připevnění doplňků izolace proti vodě nerezovou lištou</t>
  </si>
  <si>
    <t>1740101296</t>
  </si>
  <si>
    <t>5,83+6,97+4,44+8,1</t>
  </si>
  <si>
    <t>13756655.R</t>
  </si>
  <si>
    <t>pásnice nerezová 50/5 - (kotvení izolace)</t>
  </si>
  <si>
    <t>1917067417</t>
  </si>
  <si>
    <t>25,34*1,05 "Přepočtené koeficientem množství</t>
  </si>
  <si>
    <t>59030055.R</t>
  </si>
  <si>
    <t>vrut nerezový se šestihrannou hlavou 8x70mm, včetně hmoždinky</t>
  </si>
  <si>
    <t>1842060359</t>
  </si>
  <si>
    <t>669023689</t>
  </si>
  <si>
    <t>767</t>
  </si>
  <si>
    <t>Konstrukce zámečnické</t>
  </si>
  <si>
    <t>767591012</t>
  </si>
  <si>
    <t>Montáž podlah nebo podest z kompozitních pochůzných skládaných roštů o hm přes 15 do 30 kg/m2</t>
  </si>
  <si>
    <t>762380329</t>
  </si>
  <si>
    <t xml:space="preserve">"FRP polymer rošt"   15,2</t>
  </si>
  <si>
    <t>63126012</t>
  </si>
  <si>
    <t>rošt kompozitní pochůzný skládaný 15x23/38mm A15</t>
  </si>
  <si>
    <t>-1022993880</t>
  </si>
  <si>
    <t>767995122.R</t>
  </si>
  <si>
    <t>Dodávka a montáž kovových doplňkových konstrukcí</t>
  </si>
  <si>
    <t>2055604389</t>
  </si>
  <si>
    <t>Poznámka k položce:_x000d_
deska se zhotovitelem - letopočet opravy</t>
  </si>
  <si>
    <t>22-M</t>
  </si>
  <si>
    <t>Montáže technologických zařízení pro dopravní stavby</t>
  </si>
  <si>
    <t>220182041</t>
  </si>
  <si>
    <t>Položení optického kabelu do kabelového lože nebo do žlabu</t>
  </si>
  <si>
    <t>-1632406558</t>
  </si>
  <si>
    <t>46-M</t>
  </si>
  <si>
    <t>Zemní práce při extr.mont.pracích</t>
  </si>
  <si>
    <t>460001030.R</t>
  </si>
  <si>
    <t>Vytyčení trati kabelového vedení podzemního v terénu volném podél trati</t>
  </si>
  <si>
    <t>soub</t>
  </si>
  <si>
    <t>-1857559907</t>
  </si>
  <si>
    <t>HZS</t>
  </si>
  <si>
    <t>Hodinové zúčtovací sazby</t>
  </si>
  <si>
    <t>HZS4232</t>
  </si>
  <si>
    <t>Hodinová zúčtovací sazba technik odborný</t>
  </si>
  <si>
    <t>1157053433</t>
  </si>
  <si>
    <t>SO2-02 - Železniční svršek - most km 20,116</t>
  </si>
  <si>
    <t>5905020020</t>
  </si>
  <si>
    <t>Oprava stezky strojně s odstraněním drnu a nánosu přes 10 cm do 20 cm</t>
  </si>
  <si>
    <t>1186278861</t>
  </si>
  <si>
    <t>71,6/0,2</t>
  </si>
  <si>
    <t>5905050050</t>
  </si>
  <si>
    <t>Souvislá výměna KL se snesením KR koleje pražce betonové rozdělení "c"</t>
  </si>
  <si>
    <t>297630264</t>
  </si>
  <si>
    <t>102/1000</t>
  </si>
  <si>
    <t>-742478984</t>
  </si>
  <si>
    <t>4,5*0,2*102"kolejové lože</t>
  </si>
  <si>
    <t>20,0"doplnění štěrku před a po podbití</t>
  </si>
  <si>
    <t>5955101000</t>
  </si>
  <si>
    <t>Kamenivo drcené štěrk frakce 31,5/63 třídy BI</t>
  </si>
  <si>
    <t>170486367</t>
  </si>
  <si>
    <t>111,8*2,035</t>
  </si>
  <si>
    <t>5906130380</t>
  </si>
  <si>
    <t>Montáž kolejového roštu v ose koleje pražce betonové vystrojené tv. S49 rozdělení "c"</t>
  </si>
  <si>
    <t>-254505534</t>
  </si>
  <si>
    <t>75,3/1000"výzisk</t>
  </si>
  <si>
    <t>26/1000"nový</t>
  </si>
  <si>
    <t>5958158030</t>
  </si>
  <si>
    <t>Podložka pryžová pod patu kolejnice WU 7 174x152x7 (Vossloh)</t>
  </si>
  <si>
    <t>1733168587</t>
  </si>
  <si>
    <t>5957101050</t>
  </si>
  <si>
    <t>Kolejnice třídy R260 tv. 49 E1 délky 25,000 m</t>
  </si>
  <si>
    <t>-1177273374</t>
  </si>
  <si>
    <t>5956140030</t>
  </si>
  <si>
    <t>Pražec betonový příčný vystrojený včetně kompletů tv. B 91S/2 (S)</t>
  </si>
  <si>
    <t>-376362658</t>
  </si>
  <si>
    <t>5906140070</t>
  </si>
  <si>
    <t>Demontáž kolejového roštu koleje v ose koleje pražce dřevěné tv. S49 rozdělení "c"</t>
  </si>
  <si>
    <t>948460790</t>
  </si>
  <si>
    <t>2,6/1000</t>
  </si>
  <si>
    <t>-1908755927</t>
  </si>
  <si>
    <t>(75,3+26,8)/1000</t>
  </si>
  <si>
    <t>5907015035</t>
  </si>
  <si>
    <t>Ojedinělá výměna kolejnic stávající upevnění tv. S49 rozdělení "c"</t>
  </si>
  <si>
    <t>1539155309</t>
  </si>
  <si>
    <t>2*8</t>
  </si>
  <si>
    <t>5909032020.R</t>
  </si>
  <si>
    <t>-795374445</t>
  </si>
  <si>
    <t>648529939</t>
  </si>
  <si>
    <t>5910035030</t>
  </si>
  <si>
    <t>Dosažení dovolené upínací teploty v BK prodloužením kolejnicového pásu v koleji tv. S49</t>
  </si>
  <si>
    <t>74630445</t>
  </si>
  <si>
    <t>5910040310</t>
  </si>
  <si>
    <t>Umožnění volné dilatace kolejnice demontáž upevňovadel s osazením kluzných podložek rozdělení pražců "c"</t>
  </si>
  <si>
    <t>599087452</t>
  </si>
  <si>
    <t>Poznámka k položce:_x000d_
Metr kolejnice=m</t>
  </si>
  <si>
    <t>(119,8+100)*2</t>
  </si>
  <si>
    <t>5910040410</t>
  </si>
  <si>
    <t>Umožnění volné dilatace kolejnice montáž upevňovadel s odstraněním kluzných podložek rozdělení pražců "c"</t>
  </si>
  <si>
    <t>-1932997696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</si>
  <si>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</si>
  <si>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</si>
  <si>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-1860976194</t>
  </si>
  <si>
    <t>Poznámka k položce:_x000d_
Měrnou jednotkou je kus stroje.</t>
  </si>
  <si>
    <t>1,000"likvidace PE a pryž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</si>
  <si>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</si>
  <si>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</si>
  <si>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-1881941121</t>
  </si>
  <si>
    <t>1"podložky a drobný mont. mat.</t>
  </si>
  <si>
    <t>9902300100</t>
  </si>
  <si>
    <t>Doprava jednosměrná (např. nakupovaného materiálu) mechanizací o nosnosti přes 3,5 t sypanin (kameniva, písku, suti, dlažebních kostek, atd.) do 10 km</t>
  </si>
  <si>
    <t>1809651816</t>
  </si>
  <si>
    <t>9902300500</t>
  </si>
  <si>
    <t>Doprava jednosměrná (např. nakupovaného materiálu) mechanizací o nosnosti přes 3,5 t sypanin (kameniva, písku, suti, dlažebních kostek, atd.) do 60 km</t>
  </si>
  <si>
    <t>-64264660</t>
  </si>
  <si>
    <t>mat. ze stezek z mezideponie k lidvidaci</t>
  </si>
  <si>
    <t>71,6*2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</si>
  <si>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</si>
  <si>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</si>
  <si>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-1650284901</t>
  </si>
  <si>
    <t>doprava demontovaných součástí na základnu a částečně z5</t>
  </si>
  <si>
    <t>S49</t>
  </si>
  <si>
    <t>"dř." 0,293042*2,6</t>
  </si>
  <si>
    <t>"b91" 75,3*0,624850</t>
  </si>
  <si>
    <t>"SB5" 26,8*0,546098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</si>
  <si>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</si>
  <si>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</si>
  <si>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2001707415</t>
  </si>
  <si>
    <t>likvidace dř. pražců</t>
  </si>
  <si>
    <t>4*0,9</t>
  </si>
  <si>
    <t>9902401100</t>
  </si>
  <si>
    <t>Doprava jednosměrná (např. nakupovaného materiálu) mechanizací o nosnosti přes 3,5 t objemnějšího kusového materiálu (prefabrikátů, stožárů, výhybek, rozvaděčů, vybouraných hmot atd.) do 300 km</t>
  </si>
  <si>
    <t>-2120449558</t>
  </si>
  <si>
    <t>9902401200</t>
  </si>
  <si>
    <t>Doprava jednosměrná (např. nakupovaného materiálu) mechanizací o nosnosti přes 3,5 t objemnějšího kusového materiálu (prefabrikátů, stožárů, výhybek, rozvaděčů, vybouraných hmot atd.) do 350 km</t>
  </si>
  <si>
    <t>-305559878</t>
  </si>
  <si>
    <t>3*25*0,04939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</si>
  <si>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</si>
  <si>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</t>
  </si>
  <si>
    <t>-2015622050</t>
  </si>
  <si>
    <t>3,704*100</t>
  </si>
  <si>
    <t>-1408903320</t>
  </si>
  <si>
    <t>mat. ze stávajícího kolejového lože</t>
  </si>
  <si>
    <t>91,8*2</t>
  </si>
  <si>
    <t>PE a pryž.</t>
  </si>
  <si>
    <t>4*(0,00016+0,00008)*2</t>
  </si>
  <si>
    <t>230*0,00016*2</t>
  </si>
  <si>
    <t>9902900200</t>
  </si>
  <si>
    <t>Naložení objemnějšího kusového materiálu, vybouraných hmot</t>
  </si>
  <si>
    <t>599539731</t>
  </si>
  <si>
    <t>351553294</t>
  </si>
  <si>
    <t>2"MHS</t>
  </si>
  <si>
    <t>9903200400</t>
  </si>
  <si>
    <t>Přeprava mechanizace na místo prováděných prací o hmotnosti přes 12 t do 400 km</t>
  </si>
  <si>
    <t>1404671602</t>
  </si>
  <si>
    <t>1"ASP</t>
  </si>
  <si>
    <t>9909000100</t>
  </si>
  <si>
    <t>Poplatek za uložení suti nebo hmot na oficiální skládku</t>
  </si>
  <si>
    <t>1862257199</t>
  </si>
  <si>
    <t>71,6*2"materiál ze stezek z mezideponie k likvidaci</t>
  </si>
  <si>
    <t>91,8*2"materiál ze stávajícího kolejového lože</t>
  </si>
  <si>
    <t>9909000300</t>
  </si>
  <si>
    <t>Poplatek za likvidaci dřevěných kolejnicových podpor</t>
  </si>
  <si>
    <t>2128074193</t>
  </si>
  <si>
    <t>9909000400</t>
  </si>
  <si>
    <t>Poplatek za likvidaci plastových součástí</t>
  </si>
  <si>
    <t>428869978</t>
  </si>
  <si>
    <t xml:space="preserve">SO2-03 - VRN - most  km 20,116</t>
  </si>
  <si>
    <t>012203000</t>
  </si>
  <si>
    <t>Geodetické práce při provádění stavby</t>
  </si>
  <si>
    <t>764038522</t>
  </si>
  <si>
    <t>-990802184</t>
  </si>
  <si>
    <t>013244000</t>
  </si>
  <si>
    <t>Výrobní a montážní dokumentace ocelové konstrukce</t>
  </si>
  <si>
    <t>-1330728492</t>
  </si>
  <si>
    <t>Poznámka k položce:_x000d_
Dokumentace pro výrobu NK v mostárně.</t>
  </si>
  <si>
    <t>-1444656167</t>
  </si>
  <si>
    <t>253120889</t>
  </si>
  <si>
    <t>-358751101</t>
  </si>
  <si>
    <t>042903000</t>
  </si>
  <si>
    <t>Ostatní posudky</t>
  </si>
  <si>
    <t>1874948319</t>
  </si>
  <si>
    <t>043103000</t>
  </si>
  <si>
    <t>Zkoušky bez rozlišení</t>
  </si>
  <si>
    <t>-661732608</t>
  </si>
  <si>
    <t>060001000</t>
  </si>
  <si>
    <t>-1142794629</t>
  </si>
  <si>
    <t>Mimostaveništní doprava materiálů a mechanizace</t>
  </si>
  <si>
    <t>-814519904</t>
  </si>
  <si>
    <t>Poznámka k položce:_x000d_
Přepravy, které nejsou zakalkulovány v rozpočtu, vč. autojeřábů a ASP.</t>
  </si>
  <si>
    <t>1249714228</t>
  </si>
  <si>
    <t>072103002</t>
  </si>
  <si>
    <t>Projednání DIO a zajištění DIR komunikace I. třídy</t>
  </si>
  <si>
    <t>-858671523</t>
  </si>
  <si>
    <t>58079994</t>
  </si>
  <si>
    <t>SO2-04 - Materiál objednatele - most km 20,116 - NEOCEŇUJE SE</t>
  </si>
  <si>
    <t>16211020.R</t>
  </si>
  <si>
    <t xml:space="preserve">komplet pro upevnění DFF300 </t>
  </si>
  <si>
    <t>-281337477</t>
  </si>
  <si>
    <t>Poznámka k položce:_x000d_
V ceně DFF300 jsou i svěrky a pryžové podložky. NEOCEŇUJE SE.</t>
  </si>
  <si>
    <t>2*12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</si>
</sst>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7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25</v>
      </c>
      <c r="E9" s="22"/>
      <c r="F9" s="22"/>
      <c r="G9" s="22"/>
      <c r="H9" s="22"/>
      <c r="I9" s="22"/>
      <c r="J9" s="22"/>
      <c r="K9" s="34" t="s">
        <v>26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27</v>
      </c>
      <c r="AL9" s="22"/>
      <c r="AM9" s="22"/>
      <c r="AN9" s="34" t="s">
        <v>28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31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34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33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46</v>
      </c>
      <c r="E29" s="48"/>
      <c r="F29" s="32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PA654210038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mostů v úseku Rožnov – Černý Kříž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Plešovice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23</v>
      </c>
      <c r="AJ87" s="41"/>
      <c r="AK87" s="41"/>
      <c r="AL87" s="41"/>
      <c r="AM87" s="80" t="str">
        <f>IF(AN8= "","",AN8)</f>
        <v>21. 9. 2022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29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37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35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40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'SO1-01 - Most km 19,327'!J30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'SO1-01 - Most km 19,327'!P130</f>
        <v>0</v>
      </c>
      <c r="AV95" s="129">
        <f>'SO1-01 - Most km 19,327'!J33</f>
        <v>0</v>
      </c>
      <c r="AW95" s="129">
        <f>'SO1-01 - Most km 19,327'!J34</f>
        <v>0</v>
      </c>
      <c r="AX95" s="129">
        <f>'SO1-01 - Most km 19,327'!J35</f>
        <v>0</v>
      </c>
      <c r="AY95" s="129">
        <f>'SO1-01 - Most km 19,327'!J36</f>
        <v>0</v>
      </c>
      <c r="AZ95" s="129">
        <f>'SO1-01 - Most km 19,327'!F33</f>
        <v>0</v>
      </c>
      <c r="BA95" s="129">
        <f>'SO1-01 - Most km 19,327'!F34</f>
        <v>0</v>
      </c>
      <c r="BB95" s="129">
        <f>'SO1-01 - Most km 19,327'!F35</f>
        <v>0</v>
      </c>
      <c r="BC95" s="129">
        <f>'SO1-01 - Most km 19,327'!F36</f>
        <v>0</v>
      </c>
      <c r="BD95" s="131">
        <f>'SO1-01 - Most km 19,327'!F37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19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'SO1-02 - Železniční svrše...'!J30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'SO1-02 - Železniční svrše...'!P119</f>
        <v>0</v>
      </c>
      <c r="AV96" s="129">
        <f>'SO1-02 - Železniční svrše...'!J33</f>
        <v>0</v>
      </c>
      <c r="AW96" s="129">
        <f>'SO1-02 - Železniční svrše...'!J34</f>
        <v>0</v>
      </c>
      <c r="AX96" s="129">
        <f>'SO1-02 - Železniční svrše...'!J35</f>
        <v>0</v>
      </c>
      <c r="AY96" s="129">
        <f>'SO1-02 - Železniční svrše...'!J36</f>
        <v>0</v>
      </c>
      <c r="AZ96" s="129">
        <f>'SO1-02 - Železniční svrše...'!F33</f>
        <v>0</v>
      </c>
      <c r="BA96" s="129">
        <f>'SO1-02 - Železniční svrše...'!F34</f>
        <v>0</v>
      </c>
      <c r="BB96" s="129">
        <f>'SO1-02 - Železniční svrše...'!F35</f>
        <v>0</v>
      </c>
      <c r="BC96" s="129">
        <f>'SO1-02 - Železniční svrše...'!F36</f>
        <v>0</v>
      </c>
      <c r="BD96" s="131">
        <f>'SO1-02 - Železniční svrše...'!F37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19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'SO1-03 - VRN - most km 19...'!J30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'SO1-03 - VRN - most km 19...'!P123</f>
        <v>0</v>
      </c>
      <c r="AV97" s="129">
        <f>'SO1-03 - VRN - most km 19...'!J33</f>
        <v>0</v>
      </c>
      <c r="AW97" s="129">
        <f>'SO1-03 - VRN - most km 19...'!J34</f>
        <v>0</v>
      </c>
      <c r="AX97" s="129">
        <f>'SO1-03 - VRN - most km 19...'!J35</f>
        <v>0</v>
      </c>
      <c r="AY97" s="129">
        <f>'SO1-03 - VRN - most km 19...'!J36</f>
        <v>0</v>
      </c>
      <c r="AZ97" s="129">
        <f>'SO1-03 - VRN - most km 19...'!F33</f>
        <v>0</v>
      </c>
      <c r="BA97" s="129">
        <f>'SO1-03 - VRN - most km 19...'!F34</f>
        <v>0</v>
      </c>
      <c r="BB97" s="129">
        <f>'SO1-03 - VRN - most km 19...'!F35</f>
        <v>0</v>
      </c>
      <c r="BC97" s="129">
        <f>'SO1-03 - VRN - most km 19...'!F36</f>
        <v>0</v>
      </c>
      <c r="BD97" s="131">
        <f>'SO1-03 - VRN - most km 19...'!F37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19</v>
      </c>
      <c r="CM97" s="132" t="s">
        <v>92</v>
      </c>
    </row>
    <row r="98" s="7" customFormat="1" ht="24.75" customHeight="1">
      <c r="A98" s="120" t="s">
        <v>86</v>
      </c>
      <c r="B98" s="121"/>
      <c r="C98" s="122"/>
      <c r="D98" s="123" t="s">
        <v>99</v>
      </c>
      <c r="E98" s="123"/>
      <c r="F98" s="123"/>
      <c r="G98" s="123"/>
      <c r="H98" s="123"/>
      <c r="I98" s="124"/>
      <c r="J98" s="123" t="s">
        <v>100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'SO1-04 - Materiál objedna...'!J30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28">
        <v>0</v>
      </c>
      <c r="AT98" s="129">
        <f>ROUND(SUM(AV98:AW98),2)</f>
        <v>0</v>
      </c>
      <c r="AU98" s="130">
        <f>'SO1-04 - Materiál objedna...'!P118</f>
        <v>0</v>
      </c>
      <c r="AV98" s="129">
        <f>'SO1-04 - Materiál objedna...'!J33</f>
        <v>0</v>
      </c>
      <c r="AW98" s="129">
        <f>'SO1-04 - Materiál objedna...'!J34</f>
        <v>0</v>
      </c>
      <c r="AX98" s="129">
        <f>'SO1-04 - Materiál objedna...'!J35</f>
        <v>0</v>
      </c>
      <c r="AY98" s="129">
        <f>'SO1-04 - Materiál objedna...'!J36</f>
        <v>0</v>
      </c>
      <c r="AZ98" s="129">
        <f>'SO1-04 - Materiál objedna...'!F33</f>
        <v>0</v>
      </c>
      <c r="BA98" s="129">
        <f>'SO1-04 - Materiál objedna...'!F34</f>
        <v>0</v>
      </c>
      <c r="BB98" s="129">
        <f>'SO1-04 - Materiál objedna...'!F35</f>
        <v>0</v>
      </c>
      <c r="BC98" s="129">
        <f>'SO1-04 - Materiál objedna...'!F36</f>
        <v>0</v>
      </c>
      <c r="BD98" s="131">
        <f>'SO1-04 - Materiál objedna...'!F37</f>
        <v>0</v>
      </c>
      <c r="BE98" s="7"/>
      <c r="BT98" s="132" t="s">
        <v>90</v>
      </c>
      <c r="BV98" s="132" t="s">
        <v>84</v>
      </c>
      <c r="BW98" s="132" t="s">
        <v>101</v>
      </c>
      <c r="BX98" s="132" t="s">
        <v>5</v>
      </c>
      <c r="CL98" s="132" t="s">
        <v>19</v>
      </c>
      <c r="CM98" s="132" t="s">
        <v>92</v>
      </c>
    </row>
    <row r="99" s="7" customFormat="1" ht="16.5" customHeight="1">
      <c r="A99" s="120" t="s">
        <v>86</v>
      </c>
      <c r="B99" s="121"/>
      <c r="C99" s="122"/>
      <c r="D99" s="123" t="s">
        <v>102</v>
      </c>
      <c r="E99" s="123"/>
      <c r="F99" s="123"/>
      <c r="G99" s="123"/>
      <c r="H99" s="123"/>
      <c r="I99" s="124"/>
      <c r="J99" s="123" t="s">
        <v>103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'SO2-01 - Most km 20,116 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104</v>
      </c>
      <c r="AR99" s="127"/>
      <c r="AS99" s="128">
        <v>0</v>
      </c>
      <c r="AT99" s="129">
        <f>ROUND(SUM(AV99:AW99),2)</f>
        <v>0</v>
      </c>
      <c r="AU99" s="130">
        <f>'SO2-01 - Most km 20,116 '!P132</f>
        <v>0</v>
      </c>
      <c r="AV99" s="129">
        <f>'SO2-01 - Most km 20,116 '!J33</f>
        <v>0</v>
      </c>
      <c r="AW99" s="129">
        <f>'SO2-01 - Most km 20,116 '!J34</f>
        <v>0</v>
      </c>
      <c r="AX99" s="129">
        <f>'SO2-01 - Most km 20,116 '!J35</f>
        <v>0</v>
      </c>
      <c r="AY99" s="129">
        <f>'SO2-01 - Most km 20,116 '!J36</f>
        <v>0</v>
      </c>
      <c r="AZ99" s="129">
        <f>'SO2-01 - Most km 20,116 '!F33</f>
        <v>0</v>
      </c>
      <c r="BA99" s="129">
        <f>'SO2-01 - Most km 20,116 '!F34</f>
        <v>0</v>
      </c>
      <c r="BB99" s="129">
        <f>'SO2-01 - Most km 20,116 '!F35</f>
        <v>0</v>
      </c>
      <c r="BC99" s="129">
        <f>'SO2-01 - Most km 20,116 '!F36</f>
        <v>0</v>
      </c>
      <c r="BD99" s="131">
        <f>'SO2-01 - Most km 20,116 '!F37</f>
        <v>0</v>
      </c>
      <c r="BE99" s="7"/>
      <c r="BT99" s="132" t="s">
        <v>90</v>
      </c>
      <c r="BV99" s="132" t="s">
        <v>84</v>
      </c>
      <c r="BW99" s="132" t="s">
        <v>105</v>
      </c>
      <c r="BX99" s="132" t="s">
        <v>5</v>
      </c>
      <c r="CL99" s="132" t="s">
        <v>19</v>
      </c>
      <c r="CM99" s="132" t="s">
        <v>92</v>
      </c>
    </row>
    <row r="100" s="7" customFormat="1" ht="16.5" customHeight="1">
      <c r="A100" s="120" t="s">
        <v>86</v>
      </c>
      <c r="B100" s="121"/>
      <c r="C100" s="122"/>
      <c r="D100" s="123" t="s">
        <v>106</v>
      </c>
      <c r="E100" s="123"/>
      <c r="F100" s="123"/>
      <c r="G100" s="123"/>
      <c r="H100" s="123"/>
      <c r="I100" s="124"/>
      <c r="J100" s="123" t="s">
        <v>107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'SO2-02 - Železniční svrše...'!J30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89</v>
      </c>
      <c r="AR100" s="127"/>
      <c r="AS100" s="128">
        <v>0</v>
      </c>
      <c r="AT100" s="129">
        <f>ROUND(SUM(AV100:AW100),2)</f>
        <v>0</v>
      </c>
      <c r="AU100" s="130">
        <f>'SO2-02 - Železniční svrše...'!P119</f>
        <v>0</v>
      </c>
      <c r="AV100" s="129">
        <f>'SO2-02 - Železniční svrše...'!J33</f>
        <v>0</v>
      </c>
      <c r="AW100" s="129">
        <f>'SO2-02 - Železniční svrše...'!J34</f>
        <v>0</v>
      </c>
      <c r="AX100" s="129">
        <f>'SO2-02 - Železniční svrše...'!J35</f>
        <v>0</v>
      </c>
      <c r="AY100" s="129">
        <f>'SO2-02 - Železniční svrše...'!J36</f>
        <v>0</v>
      </c>
      <c r="AZ100" s="129">
        <f>'SO2-02 - Železniční svrše...'!F33</f>
        <v>0</v>
      </c>
      <c r="BA100" s="129">
        <f>'SO2-02 - Železniční svrše...'!F34</f>
        <v>0</v>
      </c>
      <c r="BB100" s="129">
        <f>'SO2-02 - Železniční svrše...'!F35</f>
        <v>0</v>
      </c>
      <c r="BC100" s="129">
        <f>'SO2-02 - Železniční svrše...'!F36</f>
        <v>0</v>
      </c>
      <c r="BD100" s="131">
        <f>'SO2-02 - Železniční svrše...'!F37</f>
        <v>0</v>
      </c>
      <c r="BE100" s="7"/>
      <c r="BT100" s="132" t="s">
        <v>90</v>
      </c>
      <c r="BV100" s="132" t="s">
        <v>84</v>
      </c>
      <c r="BW100" s="132" t="s">
        <v>108</v>
      </c>
      <c r="BX100" s="132" t="s">
        <v>5</v>
      </c>
      <c r="CL100" s="132" t="s">
        <v>19</v>
      </c>
      <c r="CM100" s="132" t="s">
        <v>92</v>
      </c>
    </row>
    <row r="101" s="7" customFormat="1" ht="16.5" customHeight="1">
      <c r="A101" s="120" t="s">
        <v>86</v>
      </c>
      <c r="B101" s="121"/>
      <c r="C101" s="122"/>
      <c r="D101" s="123" t="s">
        <v>109</v>
      </c>
      <c r="E101" s="123"/>
      <c r="F101" s="123"/>
      <c r="G101" s="123"/>
      <c r="H101" s="123"/>
      <c r="I101" s="124"/>
      <c r="J101" s="123" t="s">
        <v>110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'SO2-03 - VRN - most  km 2...'!J30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111</v>
      </c>
      <c r="AR101" s="127"/>
      <c r="AS101" s="128">
        <v>0</v>
      </c>
      <c r="AT101" s="129">
        <f>ROUND(SUM(AV101:AW101),2)</f>
        <v>0</v>
      </c>
      <c r="AU101" s="130">
        <f>'SO2-03 - VRN - most  km 2...'!P122</f>
        <v>0</v>
      </c>
      <c r="AV101" s="129">
        <f>'SO2-03 - VRN - most  km 2...'!J33</f>
        <v>0</v>
      </c>
      <c r="AW101" s="129">
        <f>'SO2-03 - VRN - most  km 2...'!J34</f>
        <v>0</v>
      </c>
      <c r="AX101" s="129">
        <f>'SO2-03 - VRN - most  km 2...'!J35</f>
        <v>0</v>
      </c>
      <c r="AY101" s="129">
        <f>'SO2-03 - VRN - most  km 2...'!J36</f>
        <v>0</v>
      </c>
      <c r="AZ101" s="129">
        <f>'SO2-03 - VRN - most  km 2...'!F33</f>
        <v>0</v>
      </c>
      <c r="BA101" s="129">
        <f>'SO2-03 - VRN - most  km 2...'!F34</f>
        <v>0</v>
      </c>
      <c r="BB101" s="129">
        <f>'SO2-03 - VRN - most  km 2...'!F35</f>
        <v>0</v>
      </c>
      <c r="BC101" s="129">
        <f>'SO2-03 - VRN - most  km 2...'!F36</f>
        <v>0</v>
      </c>
      <c r="BD101" s="131">
        <f>'SO2-03 - VRN - most  km 2...'!F37</f>
        <v>0</v>
      </c>
      <c r="BE101" s="7"/>
      <c r="BT101" s="132" t="s">
        <v>90</v>
      </c>
      <c r="BV101" s="132" t="s">
        <v>84</v>
      </c>
      <c r="BW101" s="132" t="s">
        <v>112</v>
      </c>
      <c r="BX101" s="132" t="s">
        <v>5</v>
      </c>
      <c r="CL101" s="132" t="s">
        <v>19</v>
      </c>
      <c r="CM101" s="132" t="s">
        <v>92</v>
      </c>
    </row>
    <row r="102" s="7" customFormat="1" ht="24.75" customHeight="1">
      <c r="A102" s="120" t="s">
        <v>86</v>
      </c>
      <c r="B102" s="121"/>
      <c r="C102" s="122"/>
      <c r="D102" s="123" t="s">
        <v>113</v>
      </c>
      <c r="E102" s="123"/>
      <c r="F102" s="123"/>
      <c r="G102" s="123"/>
      <c r="H102" s="123"/>
      <c r="I102" s="124"/>
      <c r="J102" s="123" t="s">
        <v>114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'SO2-04 - Materiál objedna...'!J30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89</v>
      </c>
      <c r="AR102" s="127"/>
      <c r="AS102" s="133">
        <v>0</v>
      </c>
      <c r="AT102" s="134">
        <f>ROUND(SUM(AV102:AW102),2)</f>
        <v>0</v>
      </c>
      <c r="AU102" s="135">
        <f>'SO2-04 - Materiál objedna...'!P118</f>
        <v>0</v>
      </c>
      <c r="AV102" s="134">
        <f>'SO2-04 - Materiál objedna...'!J33</f>
        <v>0</v>
      </c>
      <c r="AW102" s="134">
        <f>'SO2-04 - Materiál objedna...'!J34</f>
        <v>0</v>
      </c>
      <c r="AX102" s="134">
        <f>'SO2-04 - Materiál objedna...'!J35</f>
        <v>0</v>
      </c>
      <c r="AY102" s="134">
        <f>'SO2-04 - Materiál objedna...'!J36</f>
        <v>0</v>
      </c>
      <c r="AZ102" s="134">
        <f>'SO2-04 - Materiál objedna...'!F33</f>
        <v>0</v>
      </c>
      <c r="BA102" s="134">
        <f>'SO2-04 - Materiál objedna...'!F34</f>
        <v>0</v>
      </c>
      <c r="BB102" s="134">
        <f>'SO2-04 - Materiál objedna...'!F35</f>
        <v>0</v>
      </c>
      <c r="BC102" s="134">
        <f>'SO2-04 - Materiál objedna...'!F36</f>
        <v>0</v>
      </c>
      <c r="BD102" s="136">
        <f>'SO2-04 - Materiál objedna...'!F37</f>
        <v>0</v>
      </c>
      <c r="BE102" s="7"/>
      <c r="BT102" s="132" t="s">
        <v>90</v>
      </c>
      <c r="BV102" s="132" t="s">
        <v>84</v>
      </c>
      <c r="BW102" s="132" t="s">
        <v>115</v>
      </c>
      <c r="BX102" s="132" t="s">
        <v>5</v>
      </c>
      <c r="CL102" s="132" t="s">
        <v>19</v>
      </c>
      <c r="CM102" s="132" t="s">
        <v>92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EdJ2kdHu+3h/ttFfMkKuW7amtT32lZ3MwJhyD1B/ZTnPuJdArA7NwwcNCtcVIZNtV9ZenLy+ngpXK5Wru4srRg==" hashValue="cmJCPQzIQdJQ6Z60SsS7WQU8nBpOZm+Ip2MYQqFTu8oQ+RX2P3yg8/6wfzdTdLGSNMC2yVrUqRJvSiiVf2gEwQ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1-01 - Most km 19,327'!C2" display="/"/>
    <hyperlink ref="A96" location="'SO1-02 - Železniční svrše...'!C2" display="/"/>
    <hyperlink ref="A97" location="'SO1-03 - VRN - most km 19...'!C2" display="/"/>
    <hyperlink ref="A98" location="'SO1-04 - Materiál objedna...'!C2" display="/"/>
    <hyperlink ref="A99" location="'SO2-01 - Most km 20,116 '!C2" display="/"/>
    <hyperlink ref="A100" location="'SO2-02 - Železniční svrše...'!C2" display="/"/>
    <hyperlink ref="A101" location="'SO2-03 - VRN - most  km 2...'!C2" display="/"/>
    <hyperlink ref="A102" location="'SO2-04 - Materiál objedn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119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120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ROUND((SUM(BE130:BE655)),  2)</f>
        <v>0</v>
      </c>
      <c r="G33" s="39"/>
      <c r="H33" s="39"/>
      <c r="I33" s="156">
        <v>0.20999999999999999</v>
      </c>
      <c r="J33" s="155">
        <f>ROUND(((SUM(BE130:BE655))*I33),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ROUND((SUM(BF130:BF655)),  2)</f>
        <v>0</v>
      </c>
      <c r="G34" s="39"/>
      <c r="H34" s="39"/>
      <c r="I34" s="156">
        <v>0.14999999999999999</v>
      </c>
      <c r="J34" s="155">
        <f>ROUND(((SUM(BF130:BF655))*I34),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ROUND((SUM(BG130:BG655)),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ROUND((SUM(BH130:BH655)),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ROUND((SUM(BI130:BI655)),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SO1-01 - Most km 19,327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Egneza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126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127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J218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J233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J295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J376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132</v>
      </c>
      <c r="E103" s="189"/>
      <c r="F103" s="189"/>
      <c r="G103" s="189"/>
      <c r="H103" s="189"/>
      <c r="I103" s="189"/>
      <c r="J103" s="190">
        <f>J381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J413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134</v>
      </c>
      <c r="E105" s="189"/>
      <c r="F105" s="189"/>
      <c r="G105" s="189"/>
      <c r="H105" s="189"/>
      <c r="I105" s="189"/>
      <c r="J105" s="190">
        <f>J601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135</v>
      </c>
      <c r="E106" s="189"/>
      <c r="F106" s="189"/>
      <c r="G106" s="189"/>
      <c r="H106" s="189"/>
      <c r="I106" s="189"/>
      <c r="J106" s="190">
        <f>J609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136</v>
      </c>
      <c r="E107" s="183"/>
      <c r="F107" s="183"/>
      <c r="G107" s="183"/>
      <c r="H107" s="183"/>
      <c r="I107" s="183"/>
      <c r="J107" s="184">
        <f>J612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137</v>
      </c>
      <c r="E108" s="189"/>
      <c r="F108" s="189"/>
      <c r="G108" s="189"/>
      <c r="H108" s="189"/>
      <c r="I108" s="189"/>
      <c r="J108" s="190">
        <f>J613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138</v>
      </c>
      <c r="E109" s="183"/>
      <c r="F109" s="183"/>
      <c r="G109" s="183"/>
      <c r="H109" s="183"/>
      <c r="I109" s="183"/>
      <c r="J109" s="184">
        <f>J647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139</v>
      </c>
      <c r="E110" s="189"/>
      <c r="F110" s="189"/>
      <c r="G110" s="189"/>
      <c r="H110" s="189"/>
      <c r="I110" s="189"/>
      <c r="J110" s="190">
        <f>J648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3" t="s">
        <v>140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Oprava mostů v úseku Rožnov – Černý Kříž</v>
      </c>
      <c r="F120" s="32"/>
      <c r="G120" s="32"/>
      <c r="H120" s="32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117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SO1-01 - Most km 19,327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2" t="s">
        <v>21</v>
      </c>
      <c r="D124" s="41"/>
      <c r="E124" s="41"/>
      <c r="F124" s="27" t="str">
        <f>F12</f>
        <v>Plešovice</v>
      </c>
      <c r="G124" s="41"/>
      <c r="H124" s="41"/>
      <c r="I124" s="32" t="s">
        <v>23</v>
      </c>
      <c r="J124" s="80" t="str">
        <f>IF(J12="","",J12)</f>
        <v>21. 9. 2022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2" t="s">
        <v>29</v>
      </c>
      <c r="D126" s="41"/>
      <c r="E126" s="41"/>
      <c r="F126" s="27" t="str">
        <f>E15</f>
        <v>Správa železnic, státní organizace</v>
      </c>
      <c r="G126" s="41"/>
      <c r="H126" s="41"/>
      <c r="I126" s="32" t="s">
        <v>37</v>
      </c>
      <c r="J126" s="37" t="str">
        <f>E21</f>
        <v>Egneza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2" t="s">
        <v>35</v>
      </c>
      <c r="D127" s="41"/>
      <c r="E127" s="41"/>
      <c r="F127" s="27" t="str">
        <f>IF(E18="","",E18)</f>
        <v>Vyplň údaj</v>
      </c>
      <c r="G127" s="41"/>
      <c r="H127" s="41"/>
      <c r="I127" s="32" t="s">
        <v>40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141</v>
      </c>
      <c r="D129" s="195" t="s">
        <v>67</v>
      </c>
      <c r="E129" s="195" t="s">
        <v>63</v>
      </c>
      <c r="F129" s="195" t="s">
        <v>64</v>
      </c>
      <c r="G129" s="195" t="s">
        <v>142</v>
      </c>
      <c r="H129" s="195" t="s">
        <v>143</v>
      </c>
      <c r="I129" s="195" t="s">
        <v>144</v>
      </c>
      <c r="J129" s="195" t="s">
        <v>123</v>
      </c>
      <c r="K129" s="196" t="s">
        <v>145</v>
      </c>
      <c r="L129" s="197"/>
      <c r="M129" s="101" t="s">
        <v>1</v>
      </c>
      <c r="N129" s="102" t="s">
        <v>46</v>
      </c>
      <c r="O129" s="102" t="s">
        <v>146</v>
      </c>
      <c r="P129" s="102" t="s">
        <v>147</v>
      </c>
      <c r="Q129" s="102" t="s">
        <v>148</v>
      </c>
      <c r="R129" s="102" t="s">
        <v>149</v>
      </c>
      <c r="S129" s="102" t="s">
        <v>150</v>
      </c>
      <c r="T129" s="103" t="s">
        <v>151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152</v>
      </c>
      <c r="D130" s="41"/>
      <c r="E130" s="41"/>
      <c r="F130" s="41"/>
      <c r="G130" s="41"/>
      <c r="H130" s="41"/>
      <c r="I130" s="41"/>
      <c r="J130" s="198">
        <f>BK130</f>
        <v>0</v>
      </c>
      <c r="K130" s="41"/>
      <c r="L130" s="45"/>
      <c r="M130" s="104"/>
      <c r="N130" s="199"/>
      <c r="O130" s="105"/>
      <c r="P130" s="200">
        <f>P131+P612+P647</f>
        <v>0</v>
      </c>
      <c r="Q130" s="105"/>
      <c r="R130" s="200">
        <f>R131+R612+R647</f>
        <v>314.83545843560694</v>
      </c>
      <c r="S130" s="105"/>
      <c r="T130" s="201">
        <f>T131+T612+T647</f>
        <v>95.075884799999997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81</v>
      </c>
      <c r="AU130" s="17" t="s">
        <v>125</v>
      </c>
      <c r="BK130" s="202">
        <f>BK131+BK612+BK647</f>
        <v>0</v>
      </c>
    </row>
    <row r="131" s="12" customFormat="1" ht="25.92" customHeight="1">
      <c r="A131" s="12"/>
      <c r="B131" s="203"/>
      <c r="C131" s="204"/>
      <c r="D131" s="205" t="s">
        <v>81</v>
      </c>
      <c r="E131" s="206" t="s">
        <v>153</v>
      </c>
      <c r="F131" s="206" t="s">
        <v>154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P132+P218+P233+P295+P376+P381+P413+P601+P609</f>
        <v>0</v>
      </c>
      <c r="Q131" s="211"/>
      <c r="R131" s="212">
        <f>R132+R218+R233+R295+R376+R381+R413+R601+R609</f>
        <v>314.70945843560696</v>
      </c>
      <c r="S131" s="211"/>
      <c r="T131" s="213">
        <f>T132+T218+T233+T295+T376+T381+T413+T601+T609</f>
        <v>95.075884799999997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90</v>
      </c>
      <c r="AT131" s="215" t="s">
        <v>81</v>
      </c>
      <c r="AU131" s="215" t="s">
        <v>82</v>
      </c>
      <c r="AY131" s="214" t="s">
        <v>155</v>
      </c>
      <c r="BK131" s="216">
        <f>BK132+BK218+BK233+BK295+BK376+BK381+BK413+BK601+BK609</f>
        <v>0</v>
      </c>
    </row>
    <row r="132" s="12" customFormat="1" ht="22.8" customHeight="1">
      <c r="A132" s="12"/>
      <c r="B132" s="203"/>
      <c r="C132" s="204"/>
      <c r="D132" s="205" t="s">
        <v>81</v>
      </c>
      <c r="E132" s="217" t="s">
        <v>90</v>
      </c>
      <c r="F132" s="217" t="s">
        <v>156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SUM(P133:P217)</f>
        <v>0</v>
      </c>
      <c r="Q132" s="211"/>
      <c r="R132" s="212">
        <f>SUM(R133:R217)</f>
        <v>153.47951790000002</v>
      </c>
      <c r="S132" s="211"/>
      <c r="T132" s="213">
        <f>SUM(T133:T217)</f>
        <v>6.8503399999999992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90</v>
      </c>
      <c r="AT132" s="215" t="s">
        <v>81</v>
      </c>
      <c r="AU132" s="215" t="s">
        <v>90</v>
      </c>
      <c r="AY132" s="214" t="s">
        <v>155</v>
      </c>
      <c r="BK132" s="216">
        <f>SUM(BK133:BK217)</f>
        <v>0</v>
      </c>
    </row>
    <row r="133" s="2" customFormat="1" ht="37.8" customHeight="1">
      <c r="A133" s="39"/>
      <c r="B133" s="40"/>
      <c r="C133" s="219" t="s">
        <v>90</v>
      </c>
      <c r="D133" s="219" t="s">
        <v>157</v>
      </c>
      <c r="E133" s="220" t="s">
        <v>158</v>
      </c>
      <c r="F133" s="221" t="s">
        <v>159</v>
      </c>
      <c r="G133" s="222" t="s">
        <v>160</v>
      </c>
      <c r="H133" s="223">
        <v>157.59999999999999</v>
      </c>
      <c r="I133" s="224"/>
      <c r="J133" s="225">
        <f>ROUND(I133*H133,2)</f>
        <v>0</v>
      </c>
      <c r="K133" s="221" t="s">
        <v>161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162</v>
      </c>
      <c r="AT133" s="230" t="s">
        <v>157</v>
      </c>
      <c r="AU133" s="230" t="s">
        <v>92</v>
      </c>
      <c r="AY133" s="17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90</v>
      </c>
      <c r="BK133" s="231">
        <f>ROUND(I133*H133,2)</f>
        <v>0</v>
      </c>
      <c r="BL133" s="17" t="s">
        <v>162</v>
      </c>
      <c r="BM133" s="230" t="s">
        <v>163</v>
      </c>
    </row>
    <row r="134" s="13" customFormat="1">
      <c r="A134" s="13"/>
      <c r="B134" s="232"/>
      <c r="C134" s="233"/>
      <c r="D134" s="234" t="s">
        <v>164</v>
      </c>
      <c r="E134" s="235" t="s">
        <v>1</v>
      </c>
      <c r="F134" s="236" t="s">
        <v>165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164</v>
      </c>
      <c r="AU134" s="242" t="s">
        <v>92</v>
      </c>
      <c r="AV134" s="13" t="s">
        <v>90</v>
      </c>
      <c r="AW134" s="13" t="s">
        <v>39</v>
      </c>
      <c r="AX134" s="13" t="s">
        <v>82</v>
      </c>
      <c r="AY134" s="242" t="s">
        <v>155</v>
      </c>
    </row>
    <row r="135" s="13" customFormat="1">
      <c r="A135" s="13"/>
      <c r="B135" s="232"/>
      <c r="C135" s="233"/>
      <c r="D135" s="234" t="s">
        <v>164</v>
      </c>
      <c r="E135" s="235" t="s">
        <v>1</v>
      </c>
      <c r="F135" s="236" t="s">
        <v>166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164</v>
      </c>
      <c r="AU135" s="242" t="s">
        <v>92</v>
      </c>
      <c r="AV135" s="13" t="s">
        <v>90</v>
      </c>
      <c r="AW135" s="13" t="s">
        <v>39</v>
      </c>
      <c r="AX135" s="13" t="s">
        <v>82</v>
      </c>
      <c r="AY135" s="242" t="s">
        <v>155</v>
      </c>
    </row>
    <row r="136" s="14" customFormat="1">
      <c r="A136" s="14"/>
      <c r="B136" s="243"/>
      <c r="C136" s="244"/>
      <c r="D136" s="234" t="s">
        <v>164</v>
      </c>
      <c r="E136" s="245" t="s">
        <v>1</v>
      </c>
      <c r="F136" s="246" t="s">
        <v>167</v>
      </c>
      <c r="G136" s="244"/>
      <c r="H136" s="247">
        <v>104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164</v>
      </c>
      <c r="AU136" s="253" t="s">
        <v>92</v>
      </c>
      <c r="AV136" s="14" t="s">
        <v>92</v>
      </c>
      <c r="AW136" s="14" t="s">
        <v>39</v>
      </c>
      <c r="AX136" s="14" t="s">
        <v>82</v>
      </c>
      <c r="AY136" s="253" t="s">
        <v>155</v>
      </c>
    </row>
    <row r="137" s="13" customFormat="1">
      <c r="A137" s="13"/>
      <c r="B137" s="232"/>
      <c r="C137" s="233"/>
      <c r="D137" s="234" t="s">
        <v>164</v>
      </c>
      <c r="E137" s="235" t="s">
        <v>1</v>
      </c>
      <c r="F137" s="236" t="s">
        <v>168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164</v>
      </c>
      <c r="AU137" s="242" t="s">
        <v>92</v>
      </c>
      <c r="AV137" s="13" t="s">
        <v>90</v>
      </c>
      <c r="AW137" s="13" t="s">
        <v>39</v>
      </c>
      <c r="AX137" s="13" t="s">
        <v>82</v>
      </c>
      <c r="AY137" s="242" t="s">
        <v>155</v>
      </c>
    </row>
    <row r="138" s="14" customFormat="1">
      <c r="A138" s="14"/>
      <c r="B138" s="243"/>
      <c r="C138" s="244"/>
      <c r="D138" s="234" t="s">
        <v>164</v>
      </c>
      <c r="E138" s="245" t="s">
        <v>1</v>
      </c>
      <c r="F138" s="246" t="s">
        <v>169</v>
      </c>
      <c r="G138" s="244"/>
      <c r="H138" s="247">
        <v>53.600000000000001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164</v>
      </c>
      <c r="AU138" s="253" t="s">
        <v>92</v>
      </c>
      <c r="AV138" s="14" t="s">
        <v>92</v>
      </c>
      <c r="AW138" s="14" t="s">
        <v>39</v>
      </c>
      <c r="AX138" s="14" t="s">
        <v>82</v>
      </c>
      <c r="AY138" s="253" t="s">
        <v>155</v>
      </c>
    </row>
    <row r="139" s="15" customFormat="1">
      <c r="A139" s="15"/>
      <c r="B139" s="254"/>
      <c r="C139" s="255"/>
      <c r="D139" s="234" t="s">
        <v>164</v>
      </c>
      <c r="E139" s="256" t="s">
        <v>1</v>
      </c>
      <c r="F139" s="257" t="s">
        <v>170</v>
      </c>
      <c r="G139" s="255"/>
      <c r="H139" s="258">
        <v>157.59999999999999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164</v>
      </c>
      <c r="AU139" s="264" t="s">
        <v>92</v>
      </c>
      <c r="AV139" s="15" t="s">
        <v>162</v>
      </c>
      <c r="AW139" s="15" t="s">
        <v>39</v>
      </c>
      <c r="AX139" s="15" t="s">
        <v>90</v>
      </c>
      <c r="AY139" s="264" t="s">
        <v>155</v>
      </c>
    </row>
    <row r="140" s="2" customFormat="1" ht="21.75" customHeight="1">
      <c r="A140" s="39"/>
      <c r="B140" s="40"/>
      <c r="C140" s="219" t="s">
        <v>92</v>
      </c>
      <c r="D140" s="219" t="s">
        <v>157</v>
      </c>
      <c r="E140" s="220" t="s">
        <v>171</v>
      </c>
      <c r="F140" s="221" t="s">
        <v>172</v>
      </c>
      <c r="G140" s="222" t="s">
        <v>160</v>
      </c>
      <c r="H140" s="223">
        <v>157.59999999999999</v>
      </c>
      <c r="I140" s="224"/>
      <c r="J140" s="225">
        <f>ROUND(I140*H140,2)</f>
        <v>0</v>
      </c>
      <c r="K140" s="221" t="s">
        <v>161</v>
      </c>
      <c r="L140" s="45"/>
      <c r="M140" s="226" t="s">
        <v>1</v>
      </c>
      <c r="N140" s="227" t="s">
        <v>47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162</v>
      </c>
      <c r="AT140" s="230" t="s">
        <v>157</v>
      </c>
      <c r="AU140" s="230" t="s">
        <v>92</v>
      </c>
      <c r="AY140" s="17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90</v>
      </c>
      <c r="BK140" s="231">
        <f>ROUND(I140*H140,2)</f>
        <v>0</v>
      </c>
      <c r="BL140" s="17" t="s">
        <v>162</v>
      </c>
      <c r="BM140" s="230" t="s">
        <v>173</v>
      </c>
    </row>
    <row r="141" s="13" customFormat="1">
      <c r="A141" s="13"/>
      <c r="B141" s="232"/>
      <c r="C141" s="233"/>
      <c r="D141" s="234" t="s">
        <v>164</v>
      </c>
      <c r="E141" s="235" t="s">
        <v>1</v>
      </c>
      <c r="F141" s="236" t="s">
        <v>165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164</v>
      </c>
      <c r="AU141" s="242" t="s">
        <v>92</v>
      </c>
      <c r="AV141" s="13" t="s">
        <v>90</v>
      </c>
      <c r="AW141" s="13" t="s">
        <v>39</v>
      </c>
      <c r="AX141" s="13" t="s">
        <v>82</v>
      </c>
      <c r="AY141" s="242" t="s">
        <v>155</v>
      </c>
    </row>
    <row r="142" s="13" customFormat="1">
      <c r="A142" s="13"/>
      <c r="B142" s="232"/>
      <c r="C142" s="233"/>
      <c r="D142" s="234" t="s">
        <v>164</v>
      </c>
      <c r="E142" s="235" t="s">
        <v>1</v>
      </c>
      <c r="F142" s="236" t="s">
        <v>166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164</v>
      </c>
      <c r="AU142" s="242" t="s">
        <v>92</v>
      </c>
      <c r="AV142" s="13" t="s">
        <v>90</v>
      </c>
      <c r="AW142" s="13" t="s">
        <v>39</v>
      </c>
      <c r="AX142" s="13" t="s">
        <v>82</v>
      </c>
      <c r="AY142" s="242" t="s">
        <v>155</v>
      </c>
    </row>
    <row r="143" s="14" customFormat="1">
      <c r="A143" s="14"/>
      <c r="B143" s="243"/>
      <c r="C143" s="244"/>
      <c r="D143" s="234" t="s">
        <v>164</v>
      </c>
      <c r="E143" s="245" t="s">
        <v>1</v>
      </c>
      <c r="F143" s="246" t="s">
        <v>167</v>
      </c>
      <c r="G143" s="244"/>
      <c r="H143" s="247">
        <v>104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164</v>
      </c>
      <c r="AU143" s="253" t="s">
        <v>92</v>
      </c>
      <c r="AV143" s="14" t="s">
        <v>92</v>
      </c>
      <c r="AW143" s="14" t="s">
        <v>39</v>
      </c>
      <c r="AX143" s="14" t="s">
        <v>82</v>
      </c>
      <c r="AY143" s="253" t="s">
        <v>155</v>
      </c>
    </row>
    <row r="144" s="13" customFormat="1">
      <c r="A144" s="13"/>
      <c r="B144" s="232"/>
      <c r="C144" s="233"/>
      <c r="D144" s="234" t="s">
        <v>164</v>
      </c>
      <c r="E144" s="235" t="s">
        <v>1</v>
      </c>
      <c r="F144" s="236" t="s">
        <v>168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164</v>
      </c>
      <c r="AU144" s="242" t="s">
        <v>92</v>
      </c>
      <c r="AV144" s="13" t="s">
        <v>90</v>
      </c>
      <c r="AW144" s="13" t="s">
        <v>39</v>
      </c>
      <c r="AX144" s="13" t="s">
        <v>82</v>
      </c>
      <c r="AY144" s="242" t="s">
        <v>155</v>
      </c>
    </row>
    <row r="145" s="14" customFormat="1">
      <c r="A145" s="14"/>
      <c r="B145" s="243"/>
      <c r="C145" s="244"/>
      <c r="D145" s="234" t="s">
        <v>164</v>
      </c>
      <c r="E145" s="245" t="s">
        <v>1</v>
      </c>
      <c r="F145" s="246" t="s">
        <v>169</v>
      </c>
      <c r="G145" s="244"/>
      <c r="H145" s="247">
        <v>53.600000000000001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164</v>
      </c>
      <c r="AU145" s="253" t="s">
        <v>92</v>
      </c>
      <c r="AV145" s="14" t="s">
        <v>92</v>
      </c>
      <c r="AW145" s="14" t="s">
        <v>39</v>
      </c>
      <c r="AX145" s="14" t="s">
        <v>82</v>
      </c>
      <c r="AY145" s="253" t="s">
        <v>155</v>
      </c>
    </row>
    <row r="146" s="15" customFormat="1">
      <c r="A146" s="15"/>
      <c r="B146" s="254"/>
      <c r="C146" s="255"/>
      <c r="D146" s="234" t="s">
        <v>164</v>
      </c>
      <c r="E146" s="256" t="s">
        <v>1</v>
      </c>
      <c r="F146" s="257" t="s">
        <v>170</v>
      </c>
      <c r="G146" s="255"/>
      <c r="H146" s="258">
        <v>157.59999999999999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164</v>
      </c>
      <c r="AU146" s="264" t="s">
        <v>92</v>
      </c>
      <c r="AV146" s="15" t="s">
        <v>162</v>
      </c>
      <c r="AW146" s="15" t="s">
        <v>39</v>
      </c>
      <c r="AX146" s="15" t="s">
        <v>90</v>
      </c>
      <c r="AY146" s="264" t="s">
        <v>155</v>
      </c>
    </row>
    <row r="147" s="2" customFormat="1" ht="24.15" customHeight="1">
      <c r="A147" s="39"/>
      <c r="B147" s="40"/>
      <c r="C147" s="219" t="s">
        <v>174</v>
      </c>
      <c r="D147" s="219" t="s">
        <v>157</v>
      </c>
      <c r="E147" s="220" t="s">
        <v>175</v>
      </c>
      <c r="F147" s="221" t="s">
        <v>176</v>
      </c>
      <c r="G147" s="222" t="s">
        <v>160</v>
      </c>
      <c r="H147" s="223">
        <v>11.69</v>
      </c>
      <c r="I147" s="224"/>
      <c r="J147" s="225">
        <f>ROUND(I147*H147,2)</f>
        <v>0</v>
      </c>
      <c r="K147" s="221" t="s">
        <v>161</v>
      </c>
      <c r="L147" s="45"/>
      <c r="M147" s="226" t="s">
        <v>1</v>
      </c>
      <c r="N147" s="227" t="s">
        <v>47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0.58599999999999997</v>
      </c>
      <c r="T147" s="229">
        <f>S147*H147</f>
        <v>6.8503399999999992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162</v>
      </c>
      <c r="AT147" s="230" t="s">
        <v>157</v>
      </c>
      <c r="AU147" s="230" t="s">
        <v>92</v>
      </c>
      <c r="AY147" s="17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90</v>
      </c>
      <c r="BK147" s="231">
        <f>ROUND(I147*H147,2)</f>
        <v>0</v>
      </c>
      <c r="BL147" s="17" t="s">
        <v>162</v>
      </c>
      <c r="BM147" s="230" t="s">
        <v>177</v>
      </c>
    </row>
    <row r="148" s="13" customFormat="1">
      <c r="A148" s="13"/>
      <c r="B148" s="232"/>
      <c r="C148" s="233"/>
      <c r="D148" s="234" t="s">
        <v>164</v>
      </c>
      <c r="E148" s="235" t="s">
        <v>1</v>
      </c>
      <c r="F148" s="236" t="s">
        <v>178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164</v>
      </c>
      <c r="AU148" s="242" t="s">
        <v>92</v>
      </c>
      <c r="AV148" s="13" t="s">
        <v>90</v>
      </c>
      <c r="AW148" s="13" t="s">
        <v>39</v>
      </c>
      <c r="AX148" s="13" t="s">
        <v>82</v>
      </c>
      <c r="AY148" s="242" t="s">
        <v>155</v>
      </c>
    </row>
    <row r="149" s="14" customFormat="1">
      <c r="A149" s="14"/>
      <c r="B149" s="243"/>
      <c r="C149" s="244"/>
      <c r="D149" s="234" t="s">
        <v>164</v>
      </c>
      <c r="E149" s="245" t="s">
        <v>1</v>
      </c>
      <c r="F149" s="246" t="s">
        <v>179</v>
      </c>
      <c r="G149" s="244"/>
      <c r="H149" s="247">
        <v>11.69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164</v>
      </c>
      <c r="AU149" s="253" t="s">
        <v>92</v>
      </c>
      <c r="AV149" s="14" t="s">
        <v>92</v>
      </c>
      <c r="AW149" s="14" t="s">
        <v>39</v>
      </c>
      <c r="AX149" s="14" t="s">
        <v>82</v>
      </c>
      <c r="AY149" s="253" t="s">
        <v>155</v>
      </c>
    </row>
    <row r="150" s="15" customFormat="1">
      <c r="A150" s="15"/>
      <c r="B150" s="254"/>
      <c r="C150" s="255"/>
      <c r="D150" s="234" t="s">
        <v>164</v>
      </c>
      <c r="E150" s="256" t="s">
        <v>1</v>
      </c>
      <c r="F150" s="257" t="s">
        <v>170</v>
      </c>
      <c r="G150" s="255"/>
      <c r="H150" s="258">
        <v>11.69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164</v>
      </c>
      <c r="AU150" s="264" t="s">
        <v>92</v>
      </c>
      <c r="AV150" s="15" t="s">
        <v>162</v>
      </c>
      <c r="AW150" s="15" t="s">
        <v>39</v>
      </c>
      <c r="AX150" s="15" t="s">
        <v>90</v>
      </c>
      <c r="AY150" s="264" t="s">
        <v>155</v>
      </c>
    </row>
    <row r="151" s="2" customFormat="1" ht="24.15" customHeight="1">
      <c r="A151" s="39"/>
      <c r="B151" s="40"/>
      <c r="C151" s="219" t="s">
        <v>162</v>
      </c>
      <c r="D151" s="219" t="s">
        <v>157</v>
      </c>
      <c r="E151" s="220" t="s">
        <v>180</v>
      </c>
      <c r="F151" s="221" t="s">
        <v>181</v>
      </c>
      <c r="G151" s="222" t="s">
        <v>182</v>
      </c>
      <c r="H151" s="223">
        <v>37</v>
      </c>
      <c r="I151" s="224"/>
      <c r="J151" s="225">
        <f>ROUND(I151*H151,2)</f>
        <v>0</v>
      </c>
      <c r="K151" s="221" t="s">
        <v>161</v>
      </c>
      <c r="L151" s="45"/>
      <c r="M151" s="226" t="s">
        <v>1</v>
      </c>
      <c r="N151" s="227" t="s">
        <v>47</v>
      </c>
      <c r="O151" s="92"/>
      <c r="P151" s="228">
        <f>O151*H151</f>
        <v>0</v>
      </c>
      <c r="Q151" s="228">
        <v>0.060526700000000003</v>
      </c>
      <c r="R151" s="228">
        <f>Q151*H151</f>
        <v>2.2394879000000003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162</v>
      </c>
      <c r="AT151" s="230" t="s">
        <v>157</v>
      </c>
      <c r="AU151" s="230" t="s">
        <v>92</v>
      </c>
      <c r="AY151" s="17" t="s">
        <v>155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90</v>
      </c>
      <c r="BK151" s="231">
        <f>ROUND(I151*H151,2)</f>
        <v>0</v>
      </c>
      <c r="BL151" s="17" t="s">
        <v>162</v>
      </c>
      <c r="BM151" s="230" t="s">
        <v>183</v>
      </c>
    </row>
    <row r="152" s="13" customFormat="1">
      <c r="A152" s="13"/>
      <c r="B152" s="232"/>
      <c r="C152" s="233"/>
      <c r="D152" s="234" t="s">
        <v>164</v>
      </c>
      <c r="E152" s="235" t="s">
        <v>1</v>
      </c>
      <c r="F152" s="236" t="s">
        <v>184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164</v>
      </c>
      <c r="AU152" s="242" t="s">
        <v>92</v>
      </c>
      <c r="AV152" s="13" t="s">
        <v>90</v>
      </c>
      <c r="AW152" s="13" t="s">
        <v>39</v>
      </c>
      <c r="AX152" s="13" t="s">
        <v>82</v>
      </c>
      <c r="AY152" s="242" t="s">
        <v>155</v>
      </c>
    </row>
    <row r="153" s="14" customFormat="1">
      <c r="A153" s="14"/>
      <c r="B153" s="243"/>
      <c r="C153" s="244"/>
      <c r="D153" s="234" t="s">
        <v>164</v>
      </c>
      <c r="E153" s="245" t="s">
        <v>1</v>
      </c>
      <c r="F153" s="246" t="s">
        <v>185</v>
      </c>
      <c r="G153" s="244"/>
      <c r="H153" s="247">
        <v>37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164</v>
      </c>
      <c r="AU153" s="253" t="s">
        <v>92</v>
      </c>
      <c r="AV153" s="14" t="s">
        <v>92</v>
      </c>
      <c r="AW153" s="14" t="s">
        <v>39</v>
      </c>
      <c r="AX153" s="14" t="s">
        <v>82</v>
      </c>
      <c r="AY153" s="253" t="s">
        <v>155</v>
      </c>
    </row>
    <row r="154" s="15" customFormat="1">
      <c r="A154" s="15"/>
      <c r="B154" s="254"/>
      <c r="C154" s="255"/>
      <c r="D154" s="234" t="s">
        <v>164</v>
      </c>
      <c r="E154" s="256" t="s">
        <v>1</v>
      </c>
      <c r="F154" s="257" t="s">
        <v>170</v>
      </c>
      <c r="G154" s="255"/>
      <c r="H154" s="258">
        <v>37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164</v>
      </c>
      <c r="AU154" s="264" t="s">
        <v>92</v>
      </c>
      <c r="AV154" s="15" t="s">
        <v>162</v>
      </c>
      <c r="AW154" s="15" t="s">
        <v>39</v>
      </c>
      <c r="AX154" s="15" t="s">
        <v>90</v>
      </c>
      <c r="AY154" s="264" t="s">
        <v>155</v>
      </c>
    </row>
    <row r="155" s="2" customFormat="1" ht="16.5" customHeight="1">
      <c r="A155" s="39"/>
      <c r="B155" s="40"/>
      <c r="C155" s="219" t="s">
        <v>186</v>
      </c>
      <c r="D155" s="219" t="s">
        <v>157</v>
      </c>
      <c r="E155" s="220" t="s">
        <v>187</v>
      </c>
      <c r="F155" s="221" t="s">
        <v>188</v>
      </c>
      <c r="G155" s="222" t="s">
        <v>160</v>
      </c>
      <c r="H155" s="223">
        <v>2</v>
      </c>
      <c r="I155" s="224"/>
      <c r="J155" s="225">
        <f>ROUND(I155*H155,2)</f>
        <v>0</v>
      </c>
      <c r="K155" s="221" t="s">
        <v>161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162</v>
      </c>
      <c r="AT155" s="230" t="s">
        <v>157</v>
      </c>
      <c r="AU155" s="230" t="s">
        <v>92</v>
      </c>
      <c r="AY155" s="17" t="s">
        <v>155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90</v>
      </c>
      <c r="BK155" s="231">
        <f>ROUND(I155*H155,2)</f>
        <v>0</v>
      </c>
      <c r="BL155" s="17" t="s">
        <v>162</v>
      </c>
      <c r="BM155" s="230" t="s">
        <v>189</v>
      </c>
    </row>
    <row r="156" s="13" customFormat="1">
      <c r="A156" s="13"/>
      <c r="B156" s="232"/>
      <c r="C156" s="233"/>
      <c r="D156" s="234" t="s">
        <v>164</v>
      </c>
      <c r="E156" s="235" t="s">
        <v>1</v>
      </c>
      <c r="F156" s="236" t="s">
        <v>190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164</v>
      </c>
      <c r="AU156" s="242" t="s">
        <v>92</v>
      </c>
      <c r="AV156" s="13" t="s">
        <v>90</v>
      </c>
      <c r="AW156" s="13" t="s">
        <v>39</v>
      </c>
      <c r="AX156" s="13" t="s">
        <v>82</v>
      </c>
      <c r="AY156" s="242" t="s">
        <v>155</v>
      </c>
    </row>
    <row r="157" s="14" customFormat="1">
      <c r="A157" s="14"/>
      <c r="B157" s="243"/>
      <c r="C157" s="244"/>
      <c r="D157" s="234" t="s">
        <v>164</v>
      </c>
      <c r="E157" s="245" t="s">
        <v>1</v>
      </c>
      <c r="F157" s="246" t="s">
        <v>191</v>
      </c>
      <c r="G157" s="244"/>
      <c r="H157" s="247">
        <v>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164</v>
      </c>
      <c r="AU157" s="253" t="s">
        <v>92</v>
      </c>
      <c r="AV157" s="14" t="s">
        <v>92</v>
      </c>
      <c r="AW157" s="14" t="s">
        <v>39</v>
      </c>
      <c r="AX157" s="14" t="s">
        <v>82</v>
      </c>
      <c r="AY157" s="253" t="s">
        <v>155</v>
      </c>
    </row>
    <row r="158" s="15" customFormat="1">
      <c r="A158" s="15"/>
      <c r="B158" s="254"/>
      <c r="C158" s="255"/>
      <c r="D158" s="234" t="s">
        <v>164</v>
      </c>
      <c r="E158" s="256" t="s">
        <v>1</v>
      </c>
      <c r="F158" s="257" t="s">
        <v>170</v>
      </c>
      <c r="G158" s="255"/>
      <c r="H158" s="258">
        <v>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164</v>
      </c>
      <c r="AU158" s="264" t="s">
        <v>92</v>
      </c>
      <c r="AV158" s="15" t="s">
        <v>162</v>
      </c>
      <c r="AW158" s="15" t="s">
        <v>39</v>
      </c>
      <c r="AX158" s="15" t="s">
        <v>90</v>
      </c>
      <c r="AY158" s="264" t="s">
        <v>155</v>
      </c>
    </row>
    <row r="159" s="2" customFormat="1" ht="37.8" customHeight="1">
      <c r="A159" s="39"/>
      <c r="B159" s="40"/>
      <c r="C159" s="219" t="s">
        <v>192</v>
      </c>
      <c r="D159" s="219" t="s">
        <v>157</v>
      </c>
      <c r="E159" s="220" t="s">
        <v>193</v>
      </c>
      <c r="F159" s="221" t="s">
        <v>194</v>
      </c>
      <c r="G159" s="222" t="s">
        <v>195</v>
      </c>
      <c r="H159" s="223">
        <v>74.400000000000006</v>
      </c>
      <c r="I159" s="224"/>
      <c r="J159" s="225">
        <f>ROUND(I159*H159,2)</f>
        <v>0</v>
      </c>
      <c r="K159" s="221" t="s">
        <v>161</v>
      </c>
      <c r="L159" s="45"/>
      <c r="M159" s="226" t="s">
        <v>1</v>
      </c>
      <c r="N159" s="227" t="s">
        <v>47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162</v>
      </c>
      <c r="AT159" s="230" t="s">
        <v>157</v>
      </c>
      <c r="AU159" s="230" t="s">
        <v>92</v>
      </c>
      <c r="AY159" s="17" t="s">
        <v>155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90</v>
      </c>
      <c r="BK159" s="231">
        <f>ROUND(I159*H159,2)</f>
        <v>0</v>
      </c>
      <c r="BL159" s="17" t="s">
        <v>162</v>
      </c>
      <c r="BM159" s="230" t="s">
        <v>196</v>
      </c>
    </row>
    <row r="160" s="13" customFormat="1">
      <c r="A160" s="13"/>
      <c r="B160" s="232"/>
      <c r="C160" s="233"/>
      <c r="D160" s="234" t="s">
        <v>164</v>
      </c>
      <c r="E160" s="235" t="s">
        <v>1</v>
      </c>
      <c r="F160" s="236" t="s">
        <v>197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164</v>
      </c>
      <c r="AU160" s="242" t="s">
        <v>92</v>
      </c>
      <c r="AV160" s="13" t="s">
        <v>90</v>
      </c>
      <c r="AW160" s="13" t="s">
        <v>39</v>
      </c>
      <c r="AX160" s="13" t="s">
        <v>82</v>
      </c>
      <c r="AY160" s="242" t="s">
        <v>155</v>
      </c>
    </row>
    <row r="161" s="13" customFormat="1">
      <c r="A161" s="13"/>
      <c r="B161" s="232"/>
      <c r="C161" s="233"/>
      <c r="D161" s="234" t="s">
        <v>164</v>
      </c>
      <c r="E161" s="235" t="s">
        <v>1</v>
      </c>
      <c r="F161" s="236" t="s">
        <v>198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164</v>
      </c>
      <c r="AU161" s="242" t="s">
        <v>92</v>
      </c>
      <c r="AV161" s="13" t="s">
        <v>90</v>
      </c>
      <c r="AW161" s="13" t="s">
        <v>39</v>
      </c>
      <c r="AX161" s="13" t="s">
        <v>82</v>
      </c>
      <c r="AY161" s="242" t="s">
        <v>155</v>
      </c>
    </row>
    <row r="162" s="14" customFormat="1">
      <c r="A162" s="14"/>
      <c r="B162" s="243"/>
      <c r="C162" s="244"/>
      <c r="D162" s="234" t="s">
        <v>164</v>
      </c>
      <c r="E162" s="245" t="s">
        <v>1</v>
      </c>
      <c r="F162" s="246" t="s">
        <v>199</v>
      </c>
      <c r="G162" s="244"/>
      <c r="H162" s="247">
        <v>37.600000000000001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164</v>
      </c>
      <c r="AU162" s="253" t="s">
        <v>92</v>
      </c>
      <c r="AV162" s="14" t="s">
        <v>92</v>
      </c>
      <c r="AW162" s="14" t="s">
        <v>39</v>
      </c>
      <c r="AX162" s="14" t="s">
        <v>82</v>
      </c>
      <c r="AY162" s="253" t="s">
        <v>155</v>
      </c>
    </row>
    <row r="163" s="13" customFormat="1">
      <c r="A163" s="13"/>
      <c r="B163" s="232"/>
      <c r="C163" s="233"/>
      <c r="D163" s="234" t="s">
        <v>164</v>
      </c>
      <c r="E163" s="235" t="s">
        <v>1</v>
      </c>
      <c r="F163" s="236" t="s">
        <v>200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164</v>
      </c>
      <c r="AU163" s="242" t="s">
        <v>92</v>
      </c>
      <c r="AV163" s="13" t="s">
        <v>90</v>
      </c>
      <c r="AW163" s="13" t="s">
        <v>39</v>
      </c>
      <c r="AX163" s="13" t="s">
        <v>82</v>
      </c>
      <c r="AY163" s="242" t="s">
        <v>155</v>
      </c>
    </row>
    <row r="164" s="14" customFormat="1">
      <c r="A164" s="14"/>
      <c r="B164" s="243"/>
      <c r="C164" s="244"/>
      <c r="D164" s="234" t="s">
        <v>164</v>
      </c>
      <c r="E164" s="245" t="s">
        <v>1</v>
      </c>
      <c r="F164" s="246" t="s">
        <v>201</v>
      </c>
      <c r="G164" s="244"/>
      <c r="H164" s="247">
        <v>36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164</v>
      </c>
      <c r="AU164" s="253" t="s">
        <v>92</v>
      </c>
      <c r="AV164" s="14" t="s">
        <v>92</v>
      </c>
      <c r="AW164" s="14" t="s">
        <v>39</v>
      </c>
      <c r="AX164" s="14" t="s">
        <v>82</v>
      </c>
      <c r="AY164" s="253" t="s">
        <v>155</v>
      </c>
    </row>
    <row r="165" s="13" customFormat="1">
      <c r="A165" s="13"/>
      <c r="B165" s="232"/>
      <c r="C165" s="233"/>
      <c r="D165" s="234" t="s">
        <v>164</v>
      </c>
      <c r="E165" s="235" t="s">
        <v>1</v>
      </c>
      <c r="F165" s="236" t="s">
        <v>202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164</v>
      </c>
      <c r="AU165" s="242" t="s">
        <v>92</v>
      </c>
      <c r="AV165" s="13" t="s">
        <v>90</v>
      </c>
      <c r="AW165" s="13" t="s">
        <v>39</v>
      </c>
      <c r="AX165" s="13" t="s">
        <v>82</v>
      </c>
      <c r="AY165" s="242" t="s">
        <v>155</v>
      </c>
    </row>
    <row r="166" s="14" customFormat="1">
      <c r="A166" s="14"/>
      <c r="B166" s="243"/>
      <c r="C166" s="244"/>
      <c r="D166" s="234" t="s">
        <v>164</v>
      </c>
      <c r="E166" s="245" t="s">
        <v>1</v>
      </c>
      <c r="F166" s="246" t="s">
        <v>203</v>
      </c>
      <c r="G166" s="244"/>
      <c r="H166" s="247">
        <v>0.80000000000000004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164</v>
      </c>
      <c r="AU166" s="253" t="s">
        <v>92</v>
      </c>
      <c r="AV166" s="14" t="s">
        <v>92</v>
      </c>
      <c r="AW166" s="14" t="s">
        <v>39</v>
      </c>
      <c r="AX166" s="14" t="s">
        <v>82</v>
      </c>
      <c r="AY166" s="253" t="s">
        <v>155</v>
      </c>
    </row>
    <row r="167" s="15" customFormat="1">
      <c r="A167" s="15"/>
      <c r="B167" s="254"/>
      <c r="C167" s="255"/>
      <c r="D167" s="234" t="s">
        <v>164</v>
      </c>
      <c r="E167" s="256" t="s">
        <v>1</v>
      </c>
      <c r="F167" s="257" t="s">
        <v>170</v>
      </c>
      <c r="G167" s="255"/>
      <c r="H167" s="258">
        <v>74.399999999999991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164</v>
      </c>
      <c r="AU167" s="264" t="s">
        <v>92</v>
      </c>
      <c r="AV167" s="15" t="s">
        <v>162</v>
      </c>
      <c r="AW167" s="15" t="s">
        <v>39</v>
      </c>
      <c r="AX167" s="15" t="s">
        <v>90</v>
      </c>
      <c r="AY167" s="264" t="s">
        <v>155</v>
      </c>
    </row>
    <row r="168" s="2" customFormat="1" ht="37.8" customHeight="1">
      <c r="A168" s="39"/>
      <c r="B168" s="40"/>
      <c r="C168" s="219" t="s">
        <v>204</v>
      </c>
      <c r="D168" s="219" t="s">
        <v>157</v>
      </c>
      <c r="E168" s="220" t="s">
        <v>205</v>
      </c>
      <c r="F168" s="221" t="s">
        <v>206</v>
      </c>
      <c r="G168" s="222" t="s">
        <v>195</v>
      </c>
      <c r="H168" s="223">
        <v>74.400000000000006</v>
      </c>
      <c r="I168" s="224"/>
      <c r="J168" s="225">
        <f>ROUND(I168*H168,2)</f>
        <v>0</v>
      </c>
      <c r="K168" s="221" t="s">
        <v>161</v>
      </c>
      <c r="L168" s="45"/>
      <c r="M168" s="226" t="s">
        <v>1</v>
      </c>
      <c r="N168" s="227" t="s">
        <v>47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162</v>
      </c>
      <c r="AT168" s="230" t="s">
        <v>157</v>
      </c>
      <c r="AU168" s="230" t="s">
        <v>92</v>
      </c>
      <c r="AY168" s="17" t="s">
        <v>155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90</v>
      </c>
      <c r="BK168" s="231">
        <f>ROUND(I168*H168,2)</f>
        <v>0</v>
      </c>
      <c r="BL168" s="17" t="s">
        <v>162</v>
      </c>
      <c r="BM168" s="230" t="s">
        <v>207</v>
      </c>
    </row>
    <row r="169" s="2" customFormat="1" ht="24.15" customHeight="1">
      <c r="A169" s="39"/>
      <c r="B169" s="40"/>
      <c r="C169" s="219" t="s">
        <v>208</v>
      </c>
      <c r="D169" s="219" t="s">
        <v>157</v>
      </c>
      <c r="E169" s="220" t="s">
        <v>209</v>
      </c>
      <c r="F169" s="221" t="s">
        <v>210</v>
      </c>
      <c r="G169" s="222" t="s">
        <v>195</v>
      </c>
      <c r="H169" s="223">
        <v>18.5</v>
      </c>
      <c r="I169" s="224"/>
      <c r="J169" s="225">
        <f>ROUND(I169*H169,2)</f>
        <v>0</v>
      </c>
      <c r="K169" s="221" t="s">
        <v>161</v>
      </c>
      <c r="L169" s="45"/>
      <c r="M169" s="226" t="s">
        <v>1</v>
      </c>
      <c r="N169" s="227" t="s">
        <v>47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162</v>
      </c>
      <c r="AT169" s="230" t="s">
        <v>157</v>
      </c>
      <c r="AU169" s="230" t="s">
        <v>92</v>
      </c>
      <c r="AY169" s="17" t="s">
        <v>155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90</v>
      </c>
      <c r="BK169" s="231">
        <f>ROUND(I169*H169,2)</f>
        <v>0</v>
      </c>
      <c r="BL169" s="17" t="s">
        <v>162</v>
      </c>
      <c r="BM169" s="230" t="s">
        <v>211</v>
      </c>
    </row>
    <row r="170" s="13" customFormat="1">
      <c r="A170" s="13"/>
      <c r="B170" s="232"/>
      <c r="C170" s="233"/>
      <c r="D170" s="234" t="s">
        <v>164</v>
      </c>
      <c r="E170" s="235" t="s">
        <v>1</v>
      </c>
      <c r="F170" s="236" t="s">
        <v>212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164</v>
      </c>
      <c r="AU170" s="242" t="s">
        <v>92</v>
      </c>
      <c r="AV170" s="13" t="s">
        <v>90</v>
      </c>
      <c r="AW170" s="13" t="s">
        <v>39</v>
      </c>
      <c r="AX170" s="13" t="s">
        <v>82</v>
      </c>
      <c r="AY170" s="242" t="s">
        <v>155</v>
      </c>
    </row>
    <row r="171" s="14" customFormat="1">
      <c r="A171" s="14"/>
      <c r="B171" s="243"/>
      <c r="C171" s="244"/>
      <c r="D171" s="234" t="s">
        <v>164</v>
      </c>
      <c r="E171" s="245" t="s">
        <v>1</v>
      </c>
      <c r="F171" s="246" t="s">
        <v>213</v>
      </c>
      <c r="G171" s="244"/>
      <c r="H171" s="247">
        <v>18.5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164</v>
      </c>
      <c r="AU171" s="253" t="s">
        <v>92</v>
      </c>
      <c r="AV171" s="14" t="s">
        <v>92</v>
      </c>
      <c r="AW171" s="14" t="s">
        <v>39</v>
      </c>
      <c r="AX171" s="14" t="s">
        <v>82</v>
      </c>
      <c r="AY171" s="253" t="s">
        <v>155</v>
      </c>
    </row>
    <row r="172" s="15" customFormat="1">
      <c r="A172" s="15"/>
      <c r="B172" s="254"/>
      <c r="C172" s="255"/>
      <c r="D172" s="234" t="s">
        <v>164</v>
      </c>
      <c r="E172" s="256" t="s">
        <v>1</v>
      </c>
      <c r="F172" s="257" t="s">
        <v>170</v>
      </c>
      <c r="G172" s="255"/>
      <c r="H172" s="258">
        <v>18.5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164</v>
      </c>
      <c r="AU172" s="264" t="s">
        <v>92</v>
      </c>
      <c r="AV172" s="15" t="s">
        <v>162</v>
      </c>
      <c r="AW172" s="15" t="s">
        <v>39</v>
      </c>
      <c r="AX172" s="15" t="s">
        <v>90</v>
      </c>
      <c r="AY172" s="264" t="s">
        <v>155</v>
      </c>
    </row>
    <row r="173" s="2" customFormat="1" ht="24.15" customHeight="1">
      <c r="A173" s="39"/>
      <c r="B173" s="40"/>
      <c r="C173" s="219" t="s">
        <v>214</v>
      </c>
      <c r="D173" s="219" t="s">
        <v>157</v>
      </c>
      <c r="E173" s="220" t="s">
        <v>215</v>
      </c>
      <c r="F173" s="221" t="s">
        <v>216</v>
      </c>
      <c r="G173" s="222" t="s">
        <v>217</v>
      </c>
      <c r="H173" s="223">
        <v>247.482</v>
      </c>
      <c r="I173" s="224"/>
      <c r="J173" s="225">
        <f>ROUND(I173*H173,2)</f>
        <v>0</v>
      </c>
      <c r="K173" s="221" t="s">
        <v>161</v>
      </c>
      <c r="L173" s="45"/>
      <c r="M173" s="226" t="s">
        <v>1</v>
      </c>
      <c r="N173" s="227" t="s">
        <v>47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162</v>
      </c>
      <c r="AT173" s="230" t="s">
        <v>157</v>
      </c>
      <c r="AU173" s="230" t="s">
        <v>92</v>
      </c>
      <c r="AY173" s="17" t="s">
        <v>155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90</v>
      </c>
      <c r="BK173" s="231">
        <f>ROUND(I173*H173,2)</f>
        <v>0</v>
      </c>
      <c r="BL173" s="17" t="s">
        <v>162</v>
      </c>
      <c r="BM173" s="230" t="s">
        <v>218</v>
      </c>
    </row>
    <row r="174" s="13" customFormat="1">
      <c r="A174" s="13"/>
      <c r="B174" s="232"/>
      <c r="C174" s="233"/>
      <c r="D174" s="234" t="s">
        <v>164</v>
      </c>
      <c r="E174" s="235" t="s">
        <v>1</v>
      </c>
      <c r="F174" s="236" t="s">
        <v>219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164</v>
      </c>
      <c r="AU174" s="242" t="s">
        <v>92</v>
      </c>
      <c r="AV174" s="13" t="s">
        <v>90</v>
      </c>
      <c r="AW174" s="13" t="s">
        <v>39</v>
      </c>
      <c r="AX174" s="13" t="s">
        <v>82</v>
      </c>
      <c r="AY174" s="242" t="s">
        <v>155</v>
      </c>
    </row>
    <row r="175" s="13" customFormat="1">
      <c r="A175" s="13"/>
      <c r="B175" s="232"/>
      <c r="C175" s="233"/>
      <c r="D175" s="234" t="s">
        <v>164</v>
      </c>
      <c r="E175" s="235" t="s">
        <v>1</v>
      </c>
      <c r="F175" s="236" t="s">
        <v>220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164</v>
      </c>
      <c r="AU175" s="242" t="s">
        <v>92</v>
      </c>
      <c r="AV175" s="13" t="s">
        <v>90</v>
      </c>
      <c r="AW175" s="13" t="s">
        <v>39</v>
      </c>
      <c r="AX175" s="13" t="s">
        <v>82</v>
      </c>
      <c r="AY175" s="242" t="s">
        <v>155</v>
      </c>
    </row>
    <row r="176" s="14" customFormat="1">
      <c r="A176" s="14"/>
      <c r="B176" s="243"/>
      <c r="C176" s="244"/>
      <c r="D176" s="234" t="s">
        <v>164</v>
      </c>
      <c r="E176" s="245" t="s">
        <v>1</v>
      </c>
      <c r="F176" s="246" t="s">
        <v>221</v>
      </c>
      <c r="G176" s="244"/>
      <c r="H176" s="247">
        <v>148.80000000000001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164</v>
      </c>
      <c r="AU176" s="253" t="s">
        <v>92</v>
      </c>
      <c r="AV176" s="14" t="s">
        <v>92</v>
      </c>
      <c r="AW176" s="14" t="s">
        <v>39</v>
      </c>
      <c r="AX176" s="14" t="s">
        <v>82</v>
      </c>
      <c r="AY176" s="253" t="s">
        <v>155</v>
      </c>
    </row>
    <row r="177" s="13" customFormat="1">
      <c r="A177" s="13"/>
      <c r="B177" s="232"/>
      <c r="C177" s="233"/>
      <c r="D177" s="234" t="s">
        <v>164</v>
      </c>
      <c r="E177" s="235" t="s">
        <v>1</v>
      </c>
      <c r="F177" s="236" t="s">
        <v>222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164</v>
      </c>
      <c r="AU177" s="242" t="s">
        <v>92</v>
      </c>
      <c r="AV177" s="13" t="s">
        <v>90</v>
      </c>
      <c r="AW177" s="13" t="s">
        <v>39</v>
      </c>
      <c r="AX177" s="13" t="s">
        <v>82</v>
      </c>
      <c r="AY177" s="242" t="s">
        <v>155</v>
      </c>
    </row>
    <row r="178" s="14" customFormat="1">
      <c r="A178" s="14"/>
      <c r="B178" s="243"/>
      <c r="C178" s="244"/>
      <c r="D178" s="234" t="s">
        <v>164</v>
      </c>
      <c r="E178" s="245" t="s">
        <v>1</v>
      </c>
      <c r="F178" s="246" t="s">
        <v>223</v>
      </c>
      <c r="G178" s="244"/>
      <c r="H178" s="247">
        <v>98.682000000000002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164</v>
      </c>
      <c r="AU178" s="253" t="s">
        <v>92</v>
      </c>
      <c r="AV178" s="14" t="s">
        <v>92</v>
      </c>
      <c r="AW178" s="14" t="s">
        <v>39</v>
      </c>
      <c r="AX178" s="14" t="s">
        <v>82</v>
      </c>
      <c r="AY178" s="253" t="s">
        <v>155</v>
      </c>
    </row>
    <row r="179" s="15" customFormat="1">
      <c r="A179" s="15"/>
      <c r="B179" s="254"/>
      <c r="C179" s="255"/>
      <c r="D179" s="234" t="s">
        <v>164</v>
      </c>
      <c r="E179" s="256" t="s">
        <v>1</v>
      </c>
      <c r="F179" s="257" t="s">
        <v>170</v>
      </c>
      <c r="G179" s="255"/>
      <c r="H179" s="258">
        <v>247.48200000000003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164</v>
      </c>
      <c r="AU179" s="264" t="s">
        <v>92</v>
      </c>
      <c r="AV179" s="15" t="s">
        <v>162</v>
      </c>
      <c r="AW179" s="15" t="s">
        <v>39</v>
      </c>
      <c r="AX179" s="15" t="s">
        <v>90</v>
      </c>
      <c r="AY179" s="264" t="s">
        <v>155</v>
      </c>
    </row>
    <row r="180" s="2" customFormat="1" ht="37.8" customHeight="1">
      <c r="A180" s="39"/>
      <c r="B180" s="40"/>
      <c r="C180" s="219" t="s">
        <v>224</v>
      </c>
      <c r="D180" s="219" t="s">
        <v>157</v>
      </c>
      <c r="E180" s="220" t="s">
        <v>225</v>
      </c>
      <c r="F180" s="221" t="s">
        <v>226</v>
      </c>
      <c r="G180" s="222" t="s">
        <v>195</v>
      </c>
      <c r="H180" s="223">
        <v>74.400000000000006</v>
      </c>
      <c r="I180" s="224"/>
      <c r="J180" s="225">
        <f>ROUND(I180*H180,2)</f>
        <v>0</v>
      </c>
      <c r="K180" s="221" t="s">
        <v>161</v>
      </c>
      <c r="L180" s="45"/>
      <c r="M180" s="226" t="s">
        <v>1</v>
      </c>
      <c r="N180" s="227" t="s">
        <v>47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162</v>
      </c>
      <c r="AT180" s="230" t="s">
        <v>157</v>
      </c>
      <c r="AU180" s="230" t="s">
        <v>92</v>
      </c>
      <c r="AY180" s="17" t="s">
        <v>155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90</v>
      </c>
      <c r="BK180" s="231">
        <f>ROUND(I180*H180,2)</f>
        <v>0</v>
      </c>
      <c r="BL180" s="17" t="s">
        <v>162</v>
      </c>
      <c r="BM180" s="230" t="s">
        <v>227</v>
      </c>
    </row>
    <row r="181" s="14" customFormat="1">
      <c r="A181" s="14"/>
      <c r="B181" s="243"/>
      <c r="C181" s="244"/>
      <c r="D181" s="234" t="s">
        <v>164</v>
      </c>
      <c r="E181" s="245" t="s">
        <v>1</v>
      </c>
      <c r="F181" s="246" t="s">
        <v>228</v>
      </c>
      <c r="G181" s="244"/>
      <c r="H181" s="247">
        <v>74.400000000000006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164</v>
      </c>
      <c r="AU181" s="253" t="s">
        <v>92</v>
      </c>
      <c r="AV181" s="14" t="s">
        <v>92</v>
      </c>
      <c r="AW181" s="14" t="s">
        <v>39</v>
      </c>
      <c r="AX181" s="14" t="s">
        <v>82</v>
      </c>
      <c r="AY181" s="253" t="s">
        <v>155</v>
      </c>
    </row>
    <row r="182" s="15" customFormat="1">
      <c r="A182" s="15"/>
      <c r="B182" s="254"/>
      <c r="C182" s="255"/>
      <c r="D182" s="234" t="s">
        <v>164</v>
      </c>
      <c r="E182" s="256" t="s">
        <v>1</v>
      </c>
      <c r="F182" s="257" t="s">
        <v>170</v>
      </c>
      <c r="G182" s="255"/>
      <c r="H182" s="258">
        <v>74.400000000000006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164</v>
      </c>
      <c r="AU182" s="264" t="s">
        <v>92</v>
      </c>
      <c r="AV182" s="15" t="s">
        <v>162</v>
      </c>
      <c r="AW182" s="15" t="s">
        <v>39</v>
      </c>
      <c r="AX182" s="15" t="s">
        <v>90</v>
      </c>
      <c r="AY182" s="264" t="s">
        <v>155</v>
      </c>
    </row>
    <row r="183" s="2" customFormat="1" ht="37.8" customHeight="1">
      <c r="A183" s="39"/>
      <c r="B183" s="40"/>
      <c r="C183" s="219" t="s">
        <v>229</v>
      </c>
      <c r="D183" s="219" t="s">
        <v>157</v>
      </c>
      <c r="E183" s="220" t="s">
        <v>230</v>
      </c>
      <c r="F183" s="221" t="s">
        <v>231</v>
      </c>
      <c r="G183" s="222" t="s">
        <v>195</v>
      </c>
      <c r="H183" s="223">
        <v>446.39999999999998</v>
      </c>
      <c r="I183" s="224"/>
      <c r="J183" s="225">
        <f>ROUND(I183*H183,2)</f>
        <v>0</v>
      </c>
      <c r="K183" s="221" t="s">
        <v>161</v>
      </c>
      <c r="L183" s="45"/>
      <c r="M183" s="226" t="s">
        <v>1</v>
      </c>
      <c r="N183" s="227" t="s">
        <v>47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162</v>
      </c>
      <c r="AT183" s="230" t="s">
        <v>157</v>
      </c>
      <c r="AU183" s="230" t="s">
        <v>92</v>
      </c>
      <c r="AY183" s="17" t="s">
        <v>155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90</v>
      </c>
      <c r="BK183" s="231">
        <f>ROUND(I183*H183,2)</f>
        <v>0</v>
      </c>
      <c r="BL183" s="17" t="s">
        <v>162</v>
      </c>
      <c r="BM183" s="230" t="s">
        <v>232</v>
      </c>
    </row>
    <row r="184" s="14" customFormat="1">
      <c r="A184" s="14"/>
      <c r="B184" s="243"/>
      <c r="C184" s="244"/>
      <c r="D184" s="234" t="s">
        <v>164</v>
      </c>
      <c r="E184" s="245" t="s">
        <v>1</v>
      </c>
      <c r="F184" s="246" t="s">
        <v>233</v>
      </c>
      <c r="G184" s="244"/>
      <c r="H184" s="247">
        <v>446.39999999999998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164</v>
      </c>
      <c r="AU184" s="253" t="s">
        <v>92</v>
      </c>
      <c r="AV184" s="14" t="s">
        <v>92</v>
      </c>
      <c r="AW184" s="14" t="s">
        <v>39</v>
      </c>
      <c r="AX184" s="14" t="s">
        <v>82</v>
      </c>
      <c r="AY184" s="253" t="s">
        <v>155</v>
      </c>
    </row>
    <row r="185" s="15" customFormat="1">
      <c r="A185" s="15"/>
      <c r="B185" s="254"/>
      <c r="C185" s="255"/>
      <c r="D185" s="234" t="s">
        <v>164</v>
      </c>
      <c r="E185" s="256" t="s">
        <v>1</v>
      </c>
      <c r="F185" s="257" t="s">
        <v>170</v>
      </c>
      <c r="G185" s="255"/>
      <c r="H185" s="258">
        <v>446.39999999999998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164</v>
      </c>
      <c r="AU185" s="264" t="s">
        <v>92</v>
      </c>
      <c r="AV185" s="15" t="s">
        <v>162</v>
      </c>
      <c r="AW185" s="15" t="s">
        <v>39</v>
      </c>
      <c r="AX185" s="15" t="s">
        <v>90</v>
      </c>
      <c r="AY185" s="264" t="s">
        <v>155</v>
      </c>
    </row>
    <row r="186" s="2" customFormat="1" ht="21.75" customHeight="1">
      <c r="A186" s="39"/>
      <c r="B186" s="40"/>
      <c r="C186" s="219" t="s">
        <v>234</v>
      </c>
      <c r="D186" s="219" t="s">
        <v>157</v>
      </c>
      <c r="E186" s="220" t="s">
        <v>235</v>
      </c>
      <c r="F186" s="221" t="s">
        <v>236</v>
      </c>
      <c r="G186" s="222" t="s">
        <v>160</v>
      </c>
      <c r="H186" s="223">
        <v>83</v>
      </c>
      <c r="I186" s="224"/>
      <c r="J186" s="225">
        <f>ROUND(I186*H186,2)</f>
        <v>0</v>
      </c>
      <c r="K186" s="221" t="s">
        <v>161</v>
      </c>
      <c r="L186" s="45"/>
      <c r="M186" s="226" t="s">
        <v>1</v>
      </c>
      <c r="N186" s="227" t="s">
        <v>47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162</v>
      </c>
      <c r="AT186" s="230" t="s">
        <v>157</v>
      </c>
      <c r="AU186" s="230" t="s">
        <v>92</v>
      </c>
      <c r="AY186" s="17" t="s">
        <v>155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90</v>
      </c>
      <c r="BK186" s="231">
        <f>ROUND(I186*H186,2)</f>
        <v>0</v>
      </c>
      <c r="BL186" s="17" t="s">
        <v>162</v>
      </c>
      <c r="BM186" s="230" t="s">
        <v>237</v>
      </c>
    </row>
    <row r="187" s="13" customFormat="1">
      <c r="A187" s="13"/>
      <c r="B187" s="232"/>
      <c r="C187" s="233"/>
      <c r="D187" s="234" t="s">
        <v>164</v>
      </c>
      <c r="E187" s="235" t="s">
        <v>1</v>
      </c>
      <c r="F187" s="236" t="s">
        <v>238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164</v>
      </c>
      <c r="AU187" s="242" t="s">
        <v>92</v>
      </c>
      <c r="AV187" s="13" t="s">
        <v>90</v>
      </c>
      <c r="AW187" s="13" t="s">
        <v>39</v>
      </c>
      <c r="AX187" s="13" t="s">
        <v>82</v>
      </c>
      <c r="AY187" s="242" t="s">
        <v>155</v>
      </c>
    </row>
    <row r="188" s="13" customFormat="1">
      <c r="A188" s="13"/>
      <c r="B188" s="232"/>
      <c r="C188" s="233"/>
      <c r="D188" s="234" t="s">
        <v>164</v>
      </c>
      <c r="E188" s="235" t="s">
        <v>1</v>
      </c>
      <c r="F188" s="236" t="s">
        <v>239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164</v>
      </c>
      <c r="AU188" s="242" t="s">
        <v>92</v>
      </c>
      <c r="AV188" s="13" t="s">
        <v>90</v>
      </c>
      <c r="AW188" s="13" t="s">
        <v>39</v>
      </c>
      <c r="AX188" s="13" t="s">
        <v>82</v>
      </c>
      <c r="AY188" s="242" t="s">
        <v>155</v>
      </c>
    </row>
    <row r="189" s="14" customFormat="1">
      <c r="A189" s="14"/>
      <c r="B189" s="243"/>
      <c r="C189" s="244"/>
      <c r="D189" s="234" t="s">
        <v>164</v>
      </c>
      <c r="E189" s="245" t="s">
        <v>1</v>
      </c>
      <c r="F189" s="246" t="s">
        <v>240</v>
      </c>
      <c r="G189" s="244"/>
      <c r="H189" s="247">
        <v>41.5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164</v>
      </c>
      <c r="AU189" s="253" t="s">
        <v>92</v>
      </c>
      <c r="AV189" s="14" t="s">
        <v>92</v>
      </c>
      <c r="AW189" s="14" t="s">
        <v>39</v>
      </c>
      <c r="AX189" s="14" t="s">
        <v>82</v>
      </c>
      <c r="AY189" s="253" t="s">
        <v>155</v>
      </c>
    </row>
    <row r="190" s="13" customFormat="1">
      <c r="A190" s="13"/>
      <c r="B190" s="232"/>
      <c r="C190" s="233"/>
      <c r="D190" s="234" t="s">
        <v>164</v>
      </c>
      <c r="E190" s="235" t="s">
        <v>1</v>
      </c>
      <c r="F190" s="236" t="s">
        <v>200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164</v>
      </c>
      <c r="AU190" s="242" t="s">
        <v>92</v>
      </c>
      <c r="AV190" s="13" t="s">
        <v>90</v>
      </c>
      <c r="AW190" s="13" t="s">
        <v>39</v>
      </c>
      <c r="AX190" s="13" t="s">
        <v>82</v>
      </c>
      <c r="AY190" s="242" t="s">
        <v>155</v>
      </c>
    </row>
    <row r="191" s="14" customFormat="1">
      <c r="A191" s="14"/>
      <c r="B191" s="243"/>
      <c r="C191" s="244"/>
      <c r="D191" s="234" t="s">
        <v>164</v>
      </c>
      <c r="E191" s="245" t="s">
        <v>1</v>
      </c>
      <c r="F191" s="246" t="s">
        <v>240</v>
      </c>
      <c r="G191" s="244"/>
      <c r="H191" s="247">
        <v>41.5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164</v>
      </c>
      <c r="AU191" s="253" t="s">
        <v>92</v>
      </c>
      <c r="AV191" s="14" t="s">
        <v>92</v>
      </c>
      <c r="AW191" s="14" t="s">
        <v>39</v>
      </c>
      <c r="AX191" s="14" t="s">
        <v>82</v>
      </c>
      <c r="AY191" s="253" t="s">
        <v>155</v>
      </c>
    </row>
    <row r="192" s="15" customFormat="1">
      <c r="A192" s="15"/>
      <c r="B192" s="254"/>
      <c r="C192" s="255"/>
      <c r="D192" s="234" t="s">
        <v>164</v>
      </c>
      <c r="E192" s="256" t="s">
        <v>1</v>
      </c>
      <c r="F192" s="257" t="s">
        <v>170</v>
      </c>
      <c r="G192" s="255"/>
      <c r="H192" s="258">
        <v>83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164</v>
      </c>
      <c r="AU192" s="264" t="s">
        <v>92</v>
      </c>
      <c r="AV192" s="15" t="s">
        <v>162</v>
      </c>
      <c r="AW192" s="15" t="s">
        <v>39</v>
      </c>
      <c r="AX192" s="15" t="s">
        <v>90</v>
      </c>
      <c r="AY192" s="264" t="s">
        <v>155</v>
      </c>
    </row>
    <row r="193" s="2" customFormat="1" ht="24.15" customHeight="1">
      <c r="A193" s="39"/>
      <c r="B193" s="40"/>
      <c r="C193" s="219" t="s">
        <v>241</v>
      </c>
      <c r="D193" s="219" t="s">
        <v>157</v>
      </c>
      <c r="E193" s="220" t="s">
        <v>242</v>
      </c>
      <c r="F193" s="221" t="s">
        <v>243</v>
      </c>
      <c r="G193" s="222" t="s">
        <v>217</v>
      </c>
      <c r="H193" s="223">
        <v>97.353999999999999</v>
      </c>
      <c r="I193" s="224"/>
      <c r="J193" s="225">
        <f>ROUND(I193*H193,2)</f>
        <v>0</v>
      </c>
      <c r="K193" s="221" t="s">
        <v>161</v>
      </c>
      <c r="L193" s="45"/>
      <c r="M193" s="226" t="s">
        <v>1</v>
      </c>
      <c r="N193" s="227" t="s">
        <v>47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162</v>
      </c>
      <c r="AT193" s="230" t="s">
        <v>157</v>
      </c>
      <c r="AU193" s="230" t="s">
        <v>92</v>
      </c>
      <c r="AY193" s="17" t="s">
        <v>155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90</v>
      </c>
      <c r="BK193" s="231">
        <f>ROUND(I193*H193,2)</f>
        <v>0</v>
      </c>
      <c r="BL193" s="17" t="s">
        <v>162</v>
      </c>
      <c r="BM193" s="230" t="s">
        <v>244</v>
      </c>
    </row>
    <row r="194" s="14" customFormat="1">
      <c r="A194" s="14"/>
      <c r="B194" s="243"/>
      <c r="C194" s="244"/>
      <c r="D194" s="234" t="s">
        <v>164</v>
      </c>
      <c r="E194" s="245" t="s">
        <v>1</v>
      </c>
      <c r="F194" s="246" t="s">
        <v>245</v>
      </c>
      <c r="G194" s="244"/>
      <c r="H194" s="247">
        <v>97.353999999999999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164</v>
      </c>
      <c r="AU194" s="253" t="s">
        <v>92</v>
      </c>
      <c r="AV194" s="14" t="s">
        <v>92</v>
      </c>
      <c r="AW194" s="14" t="s">
        <v>39</v>
      </c>
      <c r="AX194" s="14" t="s">
        <v>82</v>
      </c>
      <c r="AY194" s="253" t="s">
        <v>155</v>
      </c>
    </row>
    <row r="195" s="15" customFormat="1">
      <c r="A195" s="15"/>
      <c r="B195" s="254"/>
      <c r="C195" s="255"/>
      <c r="D195" s="234" t="s">
        <v>164</v>
      </c>
      <c r="E195" s="256" t="s">
        <v>1</v>
      </c>
      <c r="F195" s="257" t="s">
        <v>170</v>
      </c>
      <c r="G195" s="255"/>
      <c r="H195" s="258">
        <v>97.353999999999999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164</v>
      </c>
      <c r="AU195" s="264" t="s">
        <v>92</v>
      </c>
      <c r="AV195" s="15" t="s">
        <v>162</v>
      </c>
      <c r="AW195" s="15" t="s">
        <v>39</v>
      </c>
      <c r="AX195" s="15" t="s">
        <v>90</v>
      </c>
      <c r="AY195" s="264" t="s">
        <v>155</v>
      </c>
    </row>
    <row r="196" s="2" customFormat="1" ht="24.15" customHeight="1">
      <c r="A196" s="39"/>
      <c r="B196" s="40"/>
      <c r="C196" s="219" t="s">
        <v>246</v>
      </c>
      <c r="D196" s="219" t="s">
        <v>157</v>
      </c>
      <c r="E196" s="220" t="s">
        <v>247</v>
      </c>
      <c r="F196" s="221" t="s">
        <v>248</v>
      </c>
      <c r="G196" s="222" t="s">
        <v>195</v>
      </c>
      <c r="H196" s="223">
        <v>79.599999999999994</v>
      </c>
      <c r="I196" s="224"/>
      <c r="J196" s="225">
        <f>ROUND(I196*H196,2)</f>
        <v>0</v>
      </c>
      <c r="K196" s="221" t="s">
        <v>161</v>
      </c>
      <c r="L196" s="45"/>
      <c r="M196" s="226" t="s">
        <v>1</v>
      </c>
      <c r="N196" s="227" t="s">
        <v>47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162</v>
      </c>
      <c r="AT196" s="230" t="s">
        <v>157</v>
      </c>
      <c r="AU196" s="230" t="s">
        <v>92</v>
      </c>
      <c r="AY196" s="17" t="s">
        <v>155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90</v>
      </c>
      <c r="BK196" s="231">
        <f>ROUND(I196*H196,2)</f>
        <v>0</v>
      </c>
      <c r="BL196" s="17" t="s">
        <v>162</v>
      </c>
      <c r="BM196" s="230" t="s">
        <v>249</v>
      </c>
    </row>
    <row r="197" s="13" customFormat="1">
      <c r="A197" s="13"/>
      <c r="B197" s="232"/>
      <c r="C197" s="233"/>
      <c r="D197" s="234" t="s">
        <v>164</v>
      </c>
      <c r="E197" s="235" t="s">
        <v>1</v>
      </c>
      <c r="F197" s="236" t="s">
        <v>250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164</v>
      </c>
      <c r="AU197" s="242" t="s">
        <v>92</v>
      </c>
      <c r="AV197" s="13" t="s">
        <v>90</v>
      </c>
      <c r="AW197" s="13" t="s">
        <v>39</v>
      </c>
      <c r="AX197" s="13" t="s">
        <v>82</v>
      </c>
      <c r="AY197" s="242" t="s">
        <v>155</v>
      </c>
    </row>
    <row r="198" s="13" customFormat="1">
      <c r="A198" s="13"/>
      <c r="B198" s="232"/>
      <c r="C198" s="233"/>
      <c r="D198" s="234" t="s">
        <v>164</v>
      </c>
      <c r="E198" s="235" t="s">
        <v>1</v>
      </c>
      <c r="F198" s="236" t="s">
        <v>239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164</v>
      </c>
      <c r="AU198" s="242" t="s">
        <v>92</v>
      </c>
      <c r="AV198" s="13" t="s">
        <v>90</v>
      </c>
      <c r="AW198" s="13" t="s">
        <v>39</v>
      </c>
      <c r="AX198" s="13" t="s">
        <v>82</v>
      </c>
      <c r="AY198" s="242" t="s">
        <v>155</v>
      </c>
    </row>
    <row r="199" s="14" customFormat="1">
      <c r="A199" s="14"/>
      <c r="B199" s="243"/>
      <c r="C199" s="244"/>
      <c r="D199" s="234" t="s">
        <v>164</v>
      </c>
      <c r="E199" s="245" t="s">
        <v>1</v>
      </c>
      <c r="F199" s="246" t="s">
        <v>251</v>
      </c>
      <c r="G199" s="244"/>
      <c r="H199" s="247">
        <v>20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164</v>
      </c>
      <c r="AU199" s="253" t="s">
        <v>92</v>
      </c>
      <c r="AV199" s="14" t="s">
        <v>92</v>
      </c>
      <c r="AW199" s="14" t="s">
        <v>39</v>
      </c>
      <c r="AX199" s="14" t="s">
        <v>82</v>
      </c>
      <c r="AY199" s="253" t="s">
        <v>155</v>
      </c>
    </row>
    <row r="200" s="13" customFormat="1">
      <c r="A200" s="13"/>
      <c r="B200" s="232"/>
      <c r="C200" s="233"/>
      <c r="D200" s="234" t="s">
        <v>164</v>
      </c>
      <c r="E200" s="235" t="s">
        <v>1</v>
      </c>
      <c r="F200" s="236" t="s">
        <v>200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164</v>
      </c>
      <c r="AU200" s="242" t="s">
        <v>92</v>
      </c>
      <c r="AV200" s="13" t="s">
        <v>90</v>
      </c>
      <c r="AW200" s="13" t="s">
        <v>39</v>
      </c>
      <c r="AX200" s="13" t="s">
        <v>82</v>
      </c>
      <c r="AY200" s="242" t="s">
        <v>155</v>
      </c>
    </row>
    <row r="201" s="14" customFormat="1">
      <c r="A201" s="14"/>
      <c r="B201" s="243"/>
      <c r="C201" s="244"/>
      <c r="D201" s="234" t="s">
        <v>164</v>
      </c>
      <c r="E201" s="245" t="s">
        <v>1</v>
      </c>
      <c r="F201" s="246" t="s">
        <v>251</v>
      </c>
      <c r="G201" s="244"/>
      <c r="H201" s="247">
        <v>20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164</v>
      </c>
      <c r="AU201" s="253" t="s">
        <v>92</v>
      </c>
      <c r="AV201" s="14" t="s">
        <v>92</v>
      </c>
      <c r="AW201" s="14" t="s">
        <v>39</v>
      </c>
      <c r="AX201" s="14" t="s">
        <v>82</v>
      </c>
      <c r="AY201" s="253" t="s">
        <v>155</v>
      </c>
    </row>
    <row r="202" s="13" customFormat="1">
      <c r="A202" s="13"/>
      <c r="B202" s="232"/>
      <c r="C202" s="233"/>
      <c r="D202" s="234" t="s">
        <v>164</v>
      </c>
      <c r="E202" s="235" t="s">
        <v>1</v>
      </c>
      <c r="F202" s="236" t="s">
        <v>252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164</v>
      </c>
      <c r="AU202" s="242" t="s">
        <v>92</v>
      </c>
      <c r="AV202" s="13" t="s">
        <v>90</v>
      </c>
      <c r="AW202" s="13" t="s">
        <v>39</v>
      </c>
      <c r="AX202" s="13" t="s">
        <v>82</v>
      </c>
      <c r="AY202" s="242" t="s">
        <v>155</v>
      </c>
    </row>
    <row r="203" s="14" customFormat="1">
      <c r="A203" s="14"/>
      <c r="B203" s="243"/>
      <c r="C203" s="244"/>
      <c r="D203" s="234" t="s">
        <v>164</v>
      </c>
      <c r="E203" s="245" t="s">
        <v>1</v>
      </c>
      <c r="F203" s="246" t="s">
        <v>253</v>
      </c>
      <c r="G203" s="244"/>
      <c r="H203" s="247">
        <v>39.600000000000001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164</v>
      </c>
      <c r="AU203" s="253" t="s">
        <v>92</v>
      </c>
      <c r="AV203" s="14" t="s">
        <v>92</v>
      </c>
      <c r="AW203" s="14" t="s">
        <v>39</v>
      </c>
      <c r="AX203" s="14" t="s">
        <v>82</v>
      </c>
      <c r="AY203" s="253" t="s">
        <v>155</v>
      </c>
    </row>
    <row r="204" s="15" customFormat="1">
      <c r="A204" s="15"/>
      <c r="B204" s="254"/>
      <c r="C204" s="255"/>
      <c r="D204" s="234" t="s">
        <v>164</v>
      </c>
      <c r="E204" s="256" t="s">
        <v>1</v>
      </c>
      <c r="F204" s="257" t="s">
        <v>170</v>
      </c>
      <c r="G204" s="255"/>
      <c r="H204" s="258">
        <v>79.599999999999994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164</v>
      </c>
      <c r="AU204" s="264" t="s">
        <v>92</v>
      </c>
      <c r="AV204" s="15" t="s">
        <v>162</v>
      </c>
      <c r="AW204" s="15" t="s">
        <v>39</v>
      </c>
      <c r="AX204" s="15" t="s">
        <v>90</v>
      </c>
      <c r="AY204" s="264" t="s">
        <v>155</v>
      </c>
    </row>
    <row r="205" s="2" customFormat="1" ht="16.5" customHeight="1">
      <c r="A205" s="39"/>
      <c r="B205" s="40"/>
      <c r="C205" s="265" t="s">
        <v>8</v>
      </c>
      <c r="D205" s="265" t="s">
        <v>254</v>
      </c>
      <c r="E205" s="266" t="s">
        <v>255</v>
      </c>
      <c r="F205" s="267" t="s">
        <v>256</v>
      </c>
      <c r="G205" s="268" t="s">
        <v>217</v>
      </c>
      <c r="H205" s="269">
        <v>151.24000000000001</v>
      </c>
      <c r="I205" s="270"/>
      <c r="J205" s="271">
        <f>ROUND(I205*H205,2)</f>
        <v>0</v>
      </c>
      <c r="K205" s="267" t="s">
        <v>161</v>
      </c>
      <c r="L205" s="272"/>
      <c r="M205" s="273" t="s">
        <v>1</v>
      </c>
      <c r="N205" s="274" t="s">
        <v>47</v>
      </c>
      <c r="O205" s="92"/>
      <c r="P205" s="228">
        <f>O205*H205</f>
        <v>0</v>
      </c>
      <c r="Q205" s="228">
        <v>1</v>
      </c>
      <c r="R205" s="228">
        <f>Q205*H205</f>
        <v>151.24000000000001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208</v>
      </c>
      <c r="AT205" s="230" t="s">
        <v>254</v>
      </c>
      <c r="AU205" s="230" t="s">
        <v>92</v>
      </c>
      <c r="AY205" s="17" t="s">
        <v>155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90</v>
      </c>
      <c r="BK205" s="231">
        <f>ROUND(I205*H205,2)</f>
        <v>0</v>
      </c>
      <c r="BL205" s="17" t="s">
        <v>162</v>
      </c>
      <c r="BM205" s="230" t="s">
        <v>257</v>
      </c>
    </row>
    <row r="206" s="14" customFormat="1">
      <c r="A206" s="14"/>
      <c r="B206" s="243"/>
      <c r="C206" s="244"/>
      <c r="D206" s="234" t="s">
        <v>164</v>
      </c>
      <c r="E206" s="245" t="s">
        <v>1</v>
      </c>
      <c r="F206" s="246" t="s">
        <v>258</v>
      </c>
      <c r="G206" s="244"/>
      <c r="H206" s="247">
        <v>151.24000000000001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164</v>
      </c>
      <c r="AU206" s="253" t="s">
        <v>92</v>
      </c>
      <c r="AV206" s="14" t="s">
        <v>92</v>
      </c>
      <c r="AW206" s="14" t="s">
        <v>39</v>
      </c>
      <c r="AX206" s="14" t="s">
        <v>82</v>
      </c>
      <c r="AY206" s="253" t="s">
        <v>155</v>
      </c>
    </row>
    <row r="207" s="15" customFormat="1">
      <c r="A207" s="15"/>
      <c r="B207" s="254"/>
      <c r="C207" s="255"/>
      <c r="D207" s="234" t="s">
        <v>164</v>
      </c>
      <c r="E207" s="256" t="s">
        <v>1</v>
      </c>
      <c r="F207" s="257" t="s">
        <v>170</v>
      </c>
      <c r="G207" s="255"/>
      <c r="H207" s="258">
        <v>151.24000000000001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164</v>
      </c>
      <c r="AU207" s="264" t="s">
        <v>92</v>
      </c>
      <c r="AV207" s="15" t="s">
        <v>162</v>
      </c>
      <c r="AW207" s="15" t="s">
        <v>39</v>
      </c>
      <c r="AX207" s="15" t="s">
        <v>90</v>
      </c>
      <c r="AY207" s="264" t="s">
        <v>155</v>
      </c>
    </row>
    <row r="208" s="2" customFormat="1" ht="24.15" customHeight="1">
      <c r="A208" s="39"/>
      <c r="B208" s="40"/>
      <c r="C208" s="219" t="s">
        <v>259</v>
      </c>
      <c r="D208" s="219" t="s">
        <v>157</v>
      </c>
      <c r="E208" s="220" t="s">
        <v>260</v>
      </c>
      <c r="F208" s="221" t="s">
        <v>261</v>
      </c>
      <c r="G208" s="222" t="s">
        <v>160</v>
      </c>
      <c r="H208" s="223">
        <v>2</v>
      </c>
      <c r="I208" s="224"/>
      <c r="J208" s="225">
        <f>ROUND(I208*H208,2)</f>
        <v>0</v>
      </c>
      <c r="K208" s="221" t="s">
        <v>161</v>
      </c>
      <c r="L208" s="45"/>
      <c r="M208" s="226" t="s">
        <v>1</v>
      </c>
      <c r="N208" s="227" t="s">
        <v>47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162</v>
      </c>
      <c r="AT208" s="230" t="s">
        <v>157</v>
      </c>
      <c r="AU208" s="230" t="s">
        <v>92</v>
      </c>
      <c r="AY208" s="17" t="s">
        <v>155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90</v>
      </c>
      <c r="BK208" s="231">
        <f>ROUND(I208*H208,2)</f>
        <v>0</v>
      </c>
      <c r="BL208" s="17" t="s">
        <v>162</v>
      </c>
      <c r="BM208" s="230" t="s">
        <v>262</v>
      </c>
    </row>
    <row r="209" s="13" customFormat="1">
      <c r="A209" s="13"/>
      <c r="B209" s="232"/>
      <c r="C209" s="233"/>
      <c r="D209" s="234" t="s">
        <v>164</v>
      </c>
      <c r="E209" s="235" t="s">
        <v>1</v>
      </c>
      <c r="F209" s="236" t="s">
        <v>263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164</v>
      </c>
      <c r="AU209" s="242" t="s">
        <v>92</v>
      </c>
      <c r="AV209" s="13" t="s">
        <v>90</v>
      </c>
      <c r="AW209" s="13" t="s">
        <v>39</v>
      </c>
      <c r="AX209" s="13" t="s">
        <v>82</v>
      </c>
      <c r="AY209" s="242" t="s">
        <v>155</v>
      </c>
    </row>
    <row r="210" s="14" customFormat="1">
      <c r="A210" s="14"/>
      <c r="B210" s="243"/>
      <c r="C210" s="244"/>
      <c r="D210" s="234" t="s">
        <v>164</v>
      </c>
      <c r="E210" s="245" t="s">
        <v>1</v>
      </c>
      <c r="F210" s="246" t="s">
        <v>191</v>
      </c>
      <c r="G210" s="244"/>
      <c r="H210" s="247">
        <v>2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164</v>
      </c>
      <c r="AU210" s="253" t="s">
        <v>92</v>
      </c>
      <c r="AV210" s="14" t="s">
        <v>92</v>
      </c>
      <c r="AW210" s="14" t="s">
        <v>39</v>
      </c>
      <c r="AX210" s="14" t="s">
        <v>82</v>
      </c>
      <c r="AY210" s="253" t="s">
        <v>155</v>
      </c>
    </row>
    <row r="211" s="15" customFormat="1">
      <c r="A211" s="15"/>
      <c r="B211" s="254"/>
      <c r="C211" s="255"/>
      <c r="D211" s="234" t="s">
        <v>164</v>
      </c>
      <c r="E211" s="256" t="s">
        <v>1</v>
      </c>
      <c r="F211" s="257" t="s">
        <v>170</v>
      </c>
      <c r="G211" s="255"/>
      <c r="H211" s="258">
        <v>2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164</v>
      </c>
      <c r="AU211" s="264" t="s">
        <v>92</v>
      </c>
      <c r="AV211" s="15" t="s">
        <v>162</v>
      </c>
      <c r="AW211" s="15" t="s">
        <v>39</v>
      </c>
      <c r="AX211" s="15" t="s">
        <v>90</v>
      </c>
      <c r="AY211" s="264" t="s">
        <v>155</v>
      </c>
    </row>
    <row r="212" s="2" customFormat="1" ht="16.5" customHeight="1">
      <c r="A212" s="39"/>
      <c r="B212" s="40"/>
      <c r="C212" s="265" t="s">
        <v>264</v>
      </c>
      <c r="D212" s="265" t="s">
        <v>254</v>
      </c>
      <c r="E212" s="266" t="s">
        <v>265</v>
      </c>
      <c r="F212" s="267" t="s">
        <v>266</v>
      </c>
      <c r="G212" s="268" t="s">
        <v>267</v>
      </c>
      <c r="H212" s="269">
        <v>0.029999999999999999</v>
      </c>
      <c r="I212" s="270"/>
      <c r="J212" s="271">
        <f>ROUND(I212*H212,2)</f>
        <v>0</v>
      </c>
      <c r="K212" s="267" t="s">
        <v>161</v>
      </c>
      <c r="L212" s="272"/>
      <c r="M212" s="273" t="s">
        <v>1</v>
      </c>
      <c r="N212" s="274" t="s">
        <v>47</v>
      </c>
      <c r="O212" s="92"/>
      <c r="P212" s="228">
        <f>O212*H212</f>
        <v>0</v>
      </c>
      <c r="Q212" s="228">
        <v>0.001</v>
      </c>
      <c r="R212" s="228">
        <f>Q212*H212</f>
        <v>3.0000000000000001E-05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208</v>
      </c>
      <c r="AT212" s="230" t="s">
        <v>254</v>
      </c>
      <c r="AU212" s="230" t="s">
        <v>92</v>
      </c>
      <c r="AY212" s="17" t="s">
        <v>155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90</v>
      </c>
      <c r="BK212" s="231">
        <f>ROUND(I212*H212,2)</f>
        <v>0</v>
      </c>
      <c r="BL212" s="17" t="s">
        <v>162</v>
      </c>
      <c r="BM212" s="230" t="s">
        <v>268</v>
      </c>
    </row>
    <row r="213" s="14" customFormat="1">
      <c r="A213" s="14"/>
      <c r="B213" s="243"/>
      <c r="C213" s="244"/>
      <c r="D213" s="234" t="s">
        <v>164</v>
      </c>
      <c r="E213" s="245" t="s">
        <v>1</v>
      </c>
      <c r="F213" s="246" t="s">
        <v>269</v>
      </c>
      <c r="G213" s="244"/>
      <c r="H213" s="247">
        <v>0.029999999999999999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164</v>
      </c>
      <c r="AU213" s="253" t="s">
        <v>92</v>
      </c>
      <c r="AV213" s="14" t="s">
        <v>92</v>
      </c>
      <c r="AW213" s="14" t="s">
        <v>39</v>
      </c>
      <c r="AX213" s="14" t="s">
        <v>82</v>
      </c>
      <c r="AY213" s="253" t="s">
        <v>155</v>
      </c>
    </row>
    <row r="214" s="15" customFormat="1">
      <c r="A214" s="15"/>
      <c r="B214" s="254"/>
      <c r="C214" s="255"/>
      <c r="D214" s="234" t="s">
        <v>164</v>
      </c>
      <c r="E214" s="256" t="s">
        <v>1</v>
      </c>
      <c r="F214" s="257" t="s">
        <v>170</v>
      </c>
      <c r="G214" s="255"/>
      <c r="H214" s="258">
        <v>0.029999999999999999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164</v>
      </c>
      <c r="AU214" s="264" t="s">
        <v>92</v>
      </c>
      <c r="AV214" s="15" t="s">
        <v>162</v>
      </c>
      <c r="AW214" s="15" t="s">
        <v>39</v>
      </c>
      <c r="AX214" s="15" t="s">
        <v>90</v>
      </c>
      <c r="AY214" s="264" t="s">
        <v>155</v>
      </c>
    </row>
    <row r="215" s="2" customFormat="1" ht="24.15" customHeight="1">
      <c r="A215" s="39"/>
      <c r="B215" s="40"/>
      <c r="C215" s="219" t="s">
        <v>270</v>
      </c>
      <c r="D215" s="219" t="s">
        <v>157</v>
      </c>
      <c r="E215" s="220" t="s">
        <v>271</v>
      </c>
      <c r="F215" s="221" t="s">
        <v>272</v>
      </c>
      <c r="G215" s="222" t="s">
        <v>160</v>
      </c>
      <c r="H215" s="223">
        <v>2</v>
      </c>
      <c r="I215" s="224"/>
      <c r="J215" s="225">
        <f>ROUND(I215*H215,2)</f>
        <v>0</v>
      </c>
      <c r="K215" s="221" t="s">
        <v>161</v>
      </c>
      <c r="L215" s="45"/>
      <c r="M215" s="226" t="s">
        <v>1</v>
      </c>
      <c r="N215" s="227" t="s">
        <v>47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162</v>
      </c>
      <c r="AT215" s="230" t="s">
        <v>157</v>
      </c>
      <c r="AU215" s="230" t="s">
        <v>92</v>
      </c>
      <c r="AY215" s="17" t="s">
        <v>155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90</v>
      </c>
      <c r="BK215" s="231">
        <f>ROUND(I215*H215,2)</f>
        <v>0</v>
      </c>
      <c r="BL215" s="17" t="s">
        <v>162</v>
      </c>
      <c r="BM215" s="230" t="s">
        <v>273</v>
      </c>
    </row>
    <row r="216" s="14" customFormat="1">
      <c r="A216" s="14"/>
      <c r="B216" s="243"/>
      <c r="C216" s="244"/>
      <c r="D216" s="234" t="s">
        <v>164</v>
      </c>
      <c r="E216" s="245" t="s">
        <v>1</v>
      </c>
      <c r="F216" s="246" t="s">
        <v>92</v>
      </c>
      <c r="G216" s="244"/>
      <c r="H216" s="247">
        <v>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164</v>
      </c>
      <c r="AU216" s="253" t="s">
        <v>92</v>
      </c>
      <c r="AV216" s="14" t="s">
        <v>92</v>
      </c>
      <c r="AW216" s="14" t="s">
        <v>39</v>
      </c>
      <c r="AX216" s="14" t="s">
        <v>82</v>
      </c>
      <c r="AY216" s="253" t="s">
        <v>155</v>
      </c>
    </row>
    <row r="217" s="15" customFormat="1">
      <c r="A217" s="15"/>
      <c r="B217" s="254"/>
      <c r="C217" s="255"/>
      <c r="D217" s="234" t="s">
        <v>164</v>
      </c>
      <c r="E217" s="256" t="s">
        <v>1</v>
      </c>
      <c r="F217" s="257" t="s">
        <v>170</v>
      </c>
      <c r="G217" s="255"/>
      <c r="H217" s="258">
        <v>2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164</v>
      </c>
      <c r="AU217" s="264" t="s">
        <v>92</v>
      </c>
      <c r="AV217" s="15" t="s">
        <v>162</v>
      </c>
      <c r="AW217" s="15" t="s">
        <v>39</v>
      </c>
      <c r="AX217" s="15" t="s">
        <v>90</v>
      </c>
      <c r="AY217" s="264" t="s">
        <v>155</v>
      </c>
    </row>
    <row r="218" s="12" customFormat="1" ht="22.8" customHeight="1">
      <c r="A218" s="12"/>
      <c r="B218" s="203"/>
      <c r="C218" s="204"/>
      <c r="D218" s="205" t="s">
        <v>81</v>
      </c>
      <c r="E218" s="217" t="s">
        <v>92</v>
      </c>
      <c r="F218" s="217" t="s">
        <v>274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SUM(P219:P232)</f>
        <v>0</v>
      </c>
      <c r="Q218" s="211"/>
      <c r="R218" s="212">
        <f>SUM(R219:R232)</f>
        <v>25.634931908001999</v>
      </c>
      <c r="S218" s="211"/>
      <c r="T218" s="213">
        <f>SUM(T219:T232)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90</v>
      </c>
      <c r="AT218" s="215" t="s">
        <v>81</v>
      </c>
      <c r="AU218" s="215" t="s">
        <v>90</v>
      </c>
      <c r="AY218" s="214" t="s">
        <v>155</v>
      </c>
      <c r="BK218" s="216">
        <f>SUM(BK219:BK232)</f>
        <v>0</v>
      </c>
    </row>
    <row r="219" s="2" customFormat="1" ht="33" customHeight="1">
      <c r="A219" s="39"/>
      <c r="B219" s="40"/>
      <c r="C219" s="219" t="s">
        <v>275</v>
      </c>
      <c r="D219" s="219" t="s">
        <v>157</v>
      </c>
      <c r="E219" s="220" t="s">
        <v>276</v>
      </c>
      <c r="F219" s="221" t="s">
        <v>277</v>
      </c>
      <c r="G219" s="222" t="s">
        <v>182</v>
      </c>
      <c r="H219" s="223">
        <v>16.800000000000001</v>
      </c>
      <c r="I219" s="224"/>
      <c r="J219" s="225">
        <f>ROUND(I219*H219,2)</f>
        <v>0</v>
      </c>
      <c r="K219" s="221" t="s">
        <v>161</v>
      </c>
      <c r="L219" s="45"/>
      <c r="M219" s="226" t="s">
        <v>1</v>
      </c>
      <c r="N219" s="227" t="s">
        <v>47</v>
      </c>
      <c r="O219" s="92"/>
      <c r="P219" s="228">
        <f>O219*H219</f>
        <v>0</v>
      </c>
      <c r="Q219" s="228">
        <v>1.5247660000000001</v>
      </c>
      <c r="R219" s="228">
        <f>Q219*H219</f>
        <v>25.616068800000001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162</v>
      </c>
      <c r="AT219" s="230" t="s">
        <v>157</v>
      </c>
      <c r="AU219" s="230" t="s">
        <v>92</v>
      </c>
      <c r="AY219" s="17" t="s">
        <v>155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90</v>
      </c>
      <c r="BK219" s="231">
        <f>ROUND(I219*H219,2)</f>
        <v>0</v>
      </c>
      <c r="BL219" s="17" t="s">
        <v>162</v>
      </c>
      <c r="BM219" s="230" t="s">
        <v>278</v>
      </c>
    </row>
    <row r="220" s="14" customFormat="1">
      <c r="A220" s="14"/>
      <c r="B220" s="243"/>
      <c r="C220" s="244"/>
      <c r="D220" s="234" t="s">
        <v>164</v>
      </c>
      <c r="E220" s="245" t="s">
        <v>1</v>
      </c>
      <c r="F220" s="246" t="s">
        <v>279</v>
      </c>
      <c r="G220" s="244"/>
      <c r="H220" s="247">
        <v>16.800000000000001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164</v>
      </c>
      <c r="AU220" s="253" t="s">
        <v>92</v>
      </c>
      <c r="AV220" s="14" t="s">
        <v>92</v>
      </c>
      <c r="AW220" s="14" t="s">
        <v>39</v>
      </c>
      <c r="AX220" s="14" t="s">
        <v>82</v>
      </c>
      <c r="AY220" s="253" t="s">
        <v>155</v>
      </c>
    </row>
    <row r="221" s="15" customFormat="1">
      <c r="A221" s="15"/>
      <c r="B221" s="254"/>
      <c r="C221" s="255"/>
      <c r="D221" s="234" t="s">
        <v>164</v>
      </c>
      <c r="E221" s="256" t="s">
        <v>1</v>
      </c>
      <c r="F221" s="257" t="s">
        <v>170</v>
      </c>
      <c r="G221" s="255"/>
      <c r="H221" s="258">
        <v>16.800000000000001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164</v>
      </c>
      <c r="AU221" s="264" t="s">
        <v>92</v>
      </c>
      <c r="AV221" s="15" t="s">
        <v>162</v>
      </c>
      <c r="AW221" s="15" t="s">
        <v>39</v>
      </c>
      <c r="AX221" s="15" t="s">
        <v>90</v>
      </c>
      <c r="AY221" s="264" t="s">
        <v>155</v>
      </c>
    </row>
    <row r="222" s="2" customFormat="1" ht="24.15" customHeight="1">
      <c r="A222" s="39"/>
      <c r="B222" s="40"/>
      <c r="C222" s="219" t="s">
        <v>280</v>
      </c>
      <c r="D222" s="219" t="s">
        <v>157</v>
      </c>
      <c r="E222" s="220" t="s">
        <v>281</v>
      </c>
      <c r="F222" s="221" t="s">
        <v>282</v>
      </c>
      <c r="G222" s="222" t="s">
        <v>182</v>
      </c>
      <c r="H222" s="223">
        <v>111.2</v>
      </c>
      <c r="I222" s="224"/>
      <c r="J222" s="225">
        <f>ROUND(I222*H222,2)</f>
        <v>0</v>
      </c>
      <c r="K222" s="221" t="s">
        <v>161</v>
      </c>
      <c r="L222" s="45"/>
      <c r="M222" s="226" t="s">
        <v>1</v>
      </c>
      <c r="N222" s="227" t="s">
        <v>47</v>
      </c>
      <c r="O222" s="92"/>
      <c r="P222" s="228">
        <f>O222*H222</f>
        <v>0</v>
      </c>
      <c r="Q222" s="228">
        <v>0.000156</v>
      </c>
      <c r="R222" s="228">
        <f>Q222*H222</f>
        <v>0.0173472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162</v>
      </c>
      <c r="AT222" s="230" t="s">
        <v>157</v>
      </c>
      <c r="AU222" s="230" t="s">
        <v>92</v>
      </c>
      <c r="AY222" s="17" t="s">
        <v>155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90</v>
      </c>
      <c r="BK222" s="231">
        <f>ROUND(I222*H222,2)</f>
        <v>0</v>
      </c>
      <c r="BL222" s="17" t="s">
        <v>162</v>
      </c>
      <c r="BM222" s="230" t="s">
        <v>283</v>
      </c>
    </row>
    <row r="223" s="13" customFormat="1">
      <c r="A223" s="13"/>
      <c r="B223" s="232"/>
      <c r="C223" s="233"/>
      <c r="D223" s="234" t="s">
        <v>164</v>
      </c>
      <c r="E223" s="235" t="s">
        <v>1</v>
      </c>
      <c r="F223" s="236" t="s">
        <v>284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164</v>
      </c>
      <c r="AU223" s="242" t="s">
        <v>92</v>
      </c>
      <c r="AV223" s="13" t="s">
        <v>90</v>
      </c>
      <c r="AW223" s="13" t="s">
        <v>39</v>
      </c>
      <c r="AX223" s="13" t="s">
        <v>82</v>
      </c>
      <c r="AY223" s="242" t="s">
        <v>155</v>
      </c>
    </row>
    <row r="224" s="14" customFormat="1">
      <c r="A224" s="14"/>
      <c r="B224" s="243"/>
      <c r="C224" s="244"/>
      <c r="D224" s="234" t="s">
        <v>164</v>
      </c>
      <c r="E224" s="245" t="s">
        <v>1</v>
      </c>
      <c r="F224" s="246" t="s">
        <v>285</v>
      </c>
      <c r="G224" s="244"/>
      <c r="H224" s="247">
        <v>111.2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164</v>
      </c>
      <c r="AU224" s="253" t="s">
        <v>92</v>
      </c>
      <c r="AV224" s="14" t="s">
        <v>92</v>
      </c>
      <c r="AW224" s="14" t="s">
        <v>39</v>
      </c>
      <c r="AX224" s="14" t="s">
        <v>82</v>
      </c>
      <c r="AY224" s="253" t="s">
        <v>155</v>
      </c>
    </row>
    <row r="225" s="15" customFormat="1">
      <c r="A225" s="15"/>
      <c r="B225" s="254"/>
      <c r="C225" s="255"/>
      <c r="D225" s="234" t="s">
        <v>164</v>
      </c>
      <c r="E225" s="256" t="s">
        <v>1</v>
      </c>
      <c r="F225" s="257" t="s">
        <v>170</v>
      </c>
      <c r="G225" s="255"/>
      <c r="H225" s="258">
        <v>111.2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164</v>
      </c>
      <c r="AU225" s="264" t="s">
        <v>92</v>
      </c>
      <c r="AV225" s="15" t="s">
        <v>162</v>
      </c>
      <c r="AW225" s="15" t="s">
        <v>39</v>
      </c>
      <c r="AX225" s="15" t="s">
        <v>90</v>
      </c>
      <c r="AY225" s="264" t="s">
        <v>155</v>
      </c>
    </row>
    <row r="226" s="2" customFormat="1" ht="24.15" customHeight="1">
      <c r="A226" s="39"/>
      <c r="B226" s="40"/>
      <c r="C226" s="219" t="s">
        <v>7</v>
      </c>
      <c r="D226" s="219" t="s">
        <v>157</v>
      </c>
      <c r="E226" s="220" t="s">
        <v>286</v>
      </c>
      <c r="F226" s="221" t="s">
        <v>287</v>
      </c>
      <c r="G226" s="222" t="s">
        <v>288</v>
      </c>
      <c r="H226" s="223">
        <v>42.384999999999998</v>
      </c>
      <c r="I226" s="224"/>
      <c r="J226" s="225">
        <f>ROUND(I226*H226,2)</f>
        <v>0</v>
      </c>
      <c r="K226" s="221" t="s">
        <v>161</v>
      </c>
      <c r="L226" s="45"/>
      <c r="M226" s="226" t="s">
        <v>1</v>
      </c>
      <c r="N226" s="227" t="s">
        <v>47</v>
      </c>
      <c r="O226" s="92"/>
      <c r="P226" s="228">
        <f>O226*H226</f>
        <v>0</v>
      </c>
      <c r="Q226" s="228">
        <v>3.5765200000000001E-05</v>
      </c>
      <c r="R226" s="228">
        <f>Q226*H226</f>
        <v>0.0015159080020000001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162</v>
      </c>
      <c r="AT226" s="230" t="s">
        <v>157</v>
      </c>
      <c r="AU226" s="230" t="s">
        <v>92</v>
      </c>
      <c r="AY226" s="17" t="s">
        <v>155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90</v>
      </c>
      <c r="BK226" s="231">
        <f>ROUND(I226*H226,2)</f>
        <v>0</v>
      </c>
      <c r="BL226" s="17" t="s">
        <v>162</v>
      </c>
      <c r="BM226" s="230" t="s">
        <v>289</v>
      </c>
    </row>
    <row r="227" s="14" customFormat="1">
      <c r="A227" s="14"/>
      <c r="B227" s="243"/>
      <c r="C227" s="244"/>
      <c r="D227" s="234" t="s">
        <v>164</v>
      </c>
      <c r="E227" s="245" t="s">
        <v>1</v>
      </c>
      <c r="F227" s="246" t="s">
        <v>290</v>
      </c>
      <c r="G227" s="244"/>
      <c r="H227" s="247">
        <v>42.384999999999998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164</v>
      </c>
      <c r="AU227" s="253" t="s">
        <v>92</v>
      </c>
      <c r="AV227" s="14" t="s">
        <v>92</v>
      </c>
      <c r="AW227" s="14" t="s">
        <v>39</v>
      </c>
      <c r="AX227" s="14" t="s">
        <v>82</v>
      </c>
      <c r="AY227" s="253" t="s">
        <v>155</v>
      </c>
    </row>
    <row r="228" s="15" customFormat="1">
      <c r="A228" s="15"/>
      <c r="B228" s="254"/>
      <c r="C228" s="255"/>
      <c r="D228" s="234" t="s">
        <v>164</v>
      </c>
      <c r="E228" s="256" t="s">
        <v>1</v>
      </c>
      <c r="F228" s="257" t="s">
        <v>170</v>
      </c>
      <c r="G228" s="255"/>
      <c r="H228" s="258">
        <v>42.384999999999998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164</v>
      </c>
      <c r="AU228" s="264" t="s">
        <v>92</v>
      </c>
      <c r="AV228" s="15" t="s">
        <v>162</v>
      </c>
      <c r="AW228" s="15" t="s">
        <v>39</v>
      </c>
      <c r="AX228" s="15" t="s">
        <v>90</v>
      </c>
      <c r="AY228" s="264" t="s">
        <v>155</v>
      </c>
    </row>
    <row r="229" s="2" customFormat="1" ht="16.5" customHeight="1">
      <c r="A229" s="39"/>
      <c r="B229" s="40"/>
      <c r="C229" s="265" t="s">
        <v>291</v>
      </c>
      <c r="D229" s="265" t="s">
        <v>254</v>
      </c>
      <c r="E229" s="266" t="s">
        <v>292</v>
      </c>
      <c r="F229" s="267" t="s">
        <v>293</v>
      </c>
      <c r="G229" s="268" t="s">
        <v>195</v>
      </c>
      <c r="H229" s="269">
        <v>12.109999999999999</v>
      </c>
      <c r="I229" s="270"/>
      <c r="J229" s="271">
        <f>ROUND(I229*H229,2)</f>
        <v>0</v>
      </c>
      <c r="K229" s="267" t="s">
        <v>1</v>
      </c>
      <c r="L229" s="272"/>
      <c r="M229" s="273" t="s">
        <v>1</v>
      </c>
      <c r="N229" s="274" t="s">
        <v>47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208</v>
      </c>
      <c r="AT229" s="230" t="s">
        <v>254</v>
      </c>
      <c r="AU229" s="230" t="s">
        <v>92</v>
      </c>
      <c r="AY229" s="17" t="s">
        <v>155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90</v>
      </c>
      <c r="BK229" s="231">
        <f>ROUND(I229*H229,2)</f>
        <v>0</v>
      </c>
      <c r="BL229" s="17" t="s">
        <v>162</v>
      </c>
      <c r="BM229" s="230" t="s">
        <v>294</v>
      </c>
    </row>
    <row r="230" s="13" customFormat="1">
      <c r="A230" s="13"/>
      <c r="B230" s="232"/>
      <c r="C230" s="233"/>
      <c r="D230" s="234" t="s">
        <v>164</v>
      </c>
      <c r="E230" s="235" t="s">
        <v>1</v>
      </c>
      <c r="F230" s="236" t="s">
        <v>295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164</v>
      </c>
      <c r="AU230" s="242" t="s">
        <v>92</v>
      </c>
      <c r="AV230" s="13" t="s">
        <v>90</v>
      </c>
      <c r="AW230" s="13" t="s">
        <v>39</v>
      </c>
      <c r="AX230" s="13" t="s">
        <v>82</v>
      </c>
      <c r="AY230" s="242" t="s">
        <v>155</v>
      </c>
    </row>
    <row r="231" s="14" customFormat="1">
      <c r="A231" s="14"/>
      <c r="B231" s="243"/>
      <c r="C231" s="244"/>
      <c r="D231" s="234" t="s">
        <v>164</v>
      </c>
      <c r="E231" s="245" t="s">
        <v>1</v>
      </c>
      <c r="F231" s="246" t="s">
        <v>296</v>
      </c>
      <c r="G231" s="244"/>
      <c r="H231" s="247">
        <v>12.109999999999999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164</v>
      </c>
      <c r="AU231" s="253" t="s">
        <v>92</v>
      </c>
      <c r="AV231" s="14" t="s">
        <v>92</v>
      </c>
      <c r="AW231" s="14" t="s">
        <v>39</v>
      </c>
      <c r="AX231" s="14" t="s">
        <v>82</v>
      </c>
      <c r="AY231" s="253" t="s">
        <v>155</v>
      </c>
    </row>
    <row r="232" s="15" customFormat="1">
      <c r="A232" s="15"/>
      <c r="B232" s="254"/>
      <c r="C232" s="255"/>
      <c r="D232" s="234" t="s">
        <v>164</v>
      </c>
      <c r="E232" s="256" t="s">
        <v>1</v>
      </c>
      <c r="F232" s="257" t="s">
        <v>170</v>
      </c>
      <c r="G232" s="255"/>
      <c r="H232" s="258">
        <v>12.109999999999999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164</v>
      </c>
      <c r="AU232" s="264" t="s">
        <v>92</v>
      </c>
      <c r="AV232" s="15" t="s">
        <v>162</v>
      </c>
      <c r="AW232" s="15" t="s">
        <v>39</v>
      </c>
      <c r="AX232" s="15" t="s">
        <v>90</v>
      </c>
      <c r="AY232" s="264" t="s">
        <v>155</v>
      </c>
    </row>
    <row r="233" s="12" customFormat="1" ht="22.8" customHeight="1">
      <c r="A233" s="12"/>
      <c r="B233" s="203"/>
      <c r="C233" s="204"/>
      <c r="D233" s="205" t="s">
        <v>81</v>
      </c>
      <c r="E233" s="217" t="s">
        <v>174</v>
      </c>
      <c r="F233" s="217" t="s">
        <v>297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SUM(P234:P294)</f>
        <v>0</v>
      </c>
      <c r="Q233" s="211"/>
      <c r="R233" s="212">
        <f>SUM(R234:R294)</f>
        <v>25.183584930799999</v>
      </c>
      <c r="S233" s="211"/>
      <c r="T233" s="213">
        <f>SUM(T234:T294)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90</v>
      </c>
      <c r="AT233" s="215" t="s">
        <v>81</v>
      </c>
      <c r="AU233" s="215" t="s">
        <v>90</v>
      </c>
      <c r="AY233" s="214" t="s">
        <v>155</v>
      </c>
      <c r="BK233" s="216">
        <f>SUM(BK234:BK294)</f>
        <v>0</v>
      </c>
    </row>
    <row r="234" s="2" customFormat="1" ht="16.5" customHeight="1">
      <c r="A234" s="39"/>
      <c r="B234" s="40"/>
      <c r="C234" s="219" t="s">
        <v>298</v>
      </c>
      <c r="D234" s="219" t="s">
        <v>157</v>
      </c>
      <c r="E234" s="220" t="s">
        <v>299</v>
      </c>
      <c r="F234" s="221" t="s">
        <v>300</v>
      </c>
      <c r="G234" s="222" t="s">
        <v>195</v>
      </c>
      <c r="H234" s="223">
        <v>1.2</v>
      </c>
      <c r="I234" s="224"/>
      <c r="J234" s="225">
        <f>ROUND(I234*H234,2)</f>
        <v>0</v>
      </c>
      <c r="K234" s="221" t="s">
        <v>161</v>
      </c>
      <c r="L234" s="45"/>
      <c r="M234" s="226" t="s">
        <v>1</v>
      </c>
      <c r="N234" s="227" t="s">
        <v>47</v>
      </c>
      <c r="O234" s="92"/>
      <c r="P234" s="228">
        <f>O234*H234</f>
        <v>0</v>
      </c>
      <c r="Q234" s="228">
        <v>2.5021499999999999</v>
      </c>
      <c r="R234" s="228">
        <f>Q234*H234</f>
        <v>3.0025799999999996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162</v>
      </c>
      <c r="AT234" s="230" t="s">
        <v>157</v>
      </c>
      <c r="AU234" s="230" t="s">
        <v>92</v>
      </c>
      <c r="AY234" s="17" t="s">
        <v>155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90</v>
      </c>
      <c r="BK234" s="231">
        <f>ROUND(I234*H234,2)</f>
        <v>0</v>
      </c>
      <c r="BL234" s="17" t="s">
        <v>162</v>
      </c>
      <c r="BM234" s="230" t="s">
        <v>301</v>
      </c>
    </row>
    <row r="235" s="13" customFormat="1">
      <c r="A235" s="13"/>
      <c r="B235" s="232"/>
      <c r="C235" s="233"/>
      <c r="D235" s="234" t="s">
        <v>164</v>
      </c>
      <c r="E235" s="235" t="s">
        <v>1</v>
      </c>
      <c r="F235" s="236" t="s">
        <v>302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164</v>
      </c>
      <c r="AU235" s="242" t="s">
        <v>92</v>
      </c>
      <c r="AV235" s="13" t="s">
        <v>90</v>
      </c>
      <c r="AW235" s="13" t="s">
        <v>39</v>
      </c>
      <c r="AX235" s="13" t="s">
        <v>82</v>
      </c>
      <c r="AY235" s="242" t="s">
        <v>155</v>
      </c>
    </row>
    <row r="236" s="14" customFormat="1">
      <c r="A236" s="14"/>
      <c r="B236" s="243"/>
      <c r="C236" s="244"/>
      <c r="D236" s="234" t="s">
        <v>164</v>
      </c>
      <c r="E236" s="245" t="s">
        <v>1</v>
      </c>
      <c r="F236" s="246" t="s">
        <v>303</v>
      </c>
      <c r="G236" s="244"/>
      <c r="H236" s="247">
        <v>0.59999999999999998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164</v>
      </c>
      <c r="AU236" s="253" t="s">
        <v>92</v>
      </c>
      <c r="AV236" s="14" t="s">
        <v>92</v>
      </c>
      <c r="AW236" s="14" t="s">
        <v>39</v>
      </c>
      <c r="AX236" s="14" t="s">
        <v>82</v>
      </c>
      <c r="AY236" s="253" t="s">
        <v>155</v>
      </c>
    </row>
    <row r="237" s="13" customFormat="1">
      <c r="A237" s="13"/>
      <c r="B237" s="232"/>
      <c r="C237" s="233"/>
      <c r="D237" s="234" t="s">
        <v>164</v>
      </c>
      <c r="E237" s="235" t="s">
        <v>1</v>
      </c>
      <c r="F237" s="236" t="s">
        <v>304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164</v>
      </c>
      <c r="AU237" s="242" t="s">
        <v>92</v>
      </c>
      <c r="AV237" s="13" t="s">
        <v>90</v>
      </c>
      <c r="AW237" s="13" t="s">
        <v>39</v>
      </c>
      <c r="AX237" s="13" t="s">
        <v>82</v>
      </c>
      <c r="AY237" s="242" t="s">
        <v>155</v>
      </c>
    </row>
    <row r="238" s="14" customFormat="1">
      <c r="A238" s="14"/>
      <c r="B238" s="243"/>
      <c r="C238" s="244"/>
      <c r="D238" s="234" t="s">
        <v>164</v>
      </c>
      <c r="E238" s="245" t="s">
        <v>1</v>
      </c>
      <c r="F238" s="246" t="s">
        <v>303</v>
      </c>
      <c r="G238" s="244"/>
      <c r="H238" s="247">
        <v>0.59999999999999998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164</v>
      </c>
      <c r="AU238" s="253" t="s">
        <v>92</v>
      </c>
      <c r="AV238" s="14" t="s">
        <v>92</v>
      </c>
      <c r="AW238" s="14" t="s">
        <v>39</v>
      </c>
      <c r="AX238" s="14" t="s">
        <v>82</v>
      </c>
      <c r="AY238" s="253" t="s">
        <v>155</v>
      </c>
    </row>
    <row r="239" s="15" customFormat="1">
      <c r="A239" s="15"/>
      <c r="B239" s="254"/>
      <c r="C239" s="255"/>
      <c r="D239" s="234" t="s">
        <v>164</v>
      </c>
      <c r="E239" s="256" t="s">
        <v>1</v>
      </c>
      <c r="F239" s="257" t="s">
        <v>170</v>
      </c>
      <c r="G239" s="255"/>
      <c r="H239" s="258">
        <v>1.2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164</v>
      </c>
      <c r="AU239" s="264" t="s">
        <v>92</v>
      </c>
      <c r="AV239" s="15" t="s">
        <v>162</v>
      </c>
      <c r="AW239" s="15" t="s">
        <v>39</v>
      </c>
      <c r="AX239" s="15" t="s">
        <v>90</v>
      </c>
      <c r="AY239" s="264" t="s">
        <v>155</v>
      </c>
    </row>
    <row r="240" s="2" customFormat="1" ht="16.5" customHeight="1">
      <c r="A240" s="39"/>
      <c r="B240" s="40"/>
      <c r="C240" s="219" t="s">
        <v>305</v>
      </c>
      <c r="D240" s="219" t="s">
        <v>157</v>
      </c>
      <c r="E240" s="220" t="s">
        <v>306</v>
      </c>
      <c r="F240" s="221" t="s">
        <v>307</v>
      </c>
      <c r="G240" s="222" t="s">
        <v>195</v>
      </c>
      <c r="H240" s="223">
        <v>2</v>
      </c>
      <c r="I240" s="224"/>
      <c r="J240" s="225">
        <f>ROUND(I240*H240,2)</f>
        <v>0</v>
      </c>
      <c r="K240" s="221" t="s">
        <v>161</v>
      </c>
      <c r="L240" s="45"/>
      <c r="M240" s="226" t="s">
        <v>1</v>
      </c>
      <c r="N240" s="227" t="s">
        <v>47</v>
      </c>
      <c r="O240" s="92"/>
      <c r="P240" s="228">
        <f>O240*H240</f>
        <v>0</v>
      </c>
      <c r="Q240" s="228">
        <v>2.5021499999999999</v>
      </c>
      <c r="R240" s="228">
        <f>Q240*H240</f>
        <v>5.0042999999999997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162</v>
      </c>
      <c r="AT240" s="230" t="s">
        <v>157</v>
      </c>
      <c r="AU240" s="230" t="s">
        <v>92</v>
      </c>
      <c r="AY240" s="17" t="s">
        <v>155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90</v>
      </c>
      <c r="BK240" s="231">
        <f>ROUND(I240*H240,2)</f>
        <v>0</v>
      </c>
      <c r="BL240" s="17" t="s">
        <v>162</v>
      </c>
      <c r="BM240" s="230" t="s">
        <v>308</v>
      </c>
    </row>
    <row r="241" s="13" customFormat="1">
      <c r="A241" s="13"/>
      <c r="B241" s="232"/>
      <c r="C241" s="233"/>
      <c r="D241" s="234" t="s">
        <v>164</v>
      </c>
      <c r="E241" s="235" t="s">
        <v>1</v>
      </c>
      <c r="F241" s="236" t="s">
        <v>309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164</v>
      </c>
      <c r="AU241" s="242" t="s">
        <v>92</v>
      </c>
      <c r="AV241" s="13" t="s">
        <v>90</v>
      </c>
      <c r="AW241" s="13" t="s">
        <v>39</v>
      </c>
      <c r="AX241" s="13" t="s">
        <v>82</v>
      </c>
      <c r="AY241" s="242" t="s">
        <v>155</v>
      </c>
    </row>
    <row r="242" s="14" customFormat="1">
      <c r="A242" s="14"/>
      <c r="B242" s="243"/>
      <c r="C242" s="244"/>
      <c r="D242" s="234" t="s">
        <v>164</v>
      </c>
      <c r="E242" s="245" t="s">
        <v>1</v>
      </c>
      <c r="F242" s="246" t="s">
        <v>310</v>
      </c>
      <c r="G242" s="244"/>
      <c r="H242" s="247">
        <v>2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164</v>
      </c>
      <c r="AU242" s="253" t="s">
        <v>92</v>
      </c>
      <c r="AV242" s="14" t="s">
        <v>92</v>
      </c>
      <c r="AW242" s="14" t="s">
        <v>39</v>
      </c>
      <c r="AX242" s="14" t="s">
        <v>82</v>
      </c>
      <c r="AY242" s="253" t="s">
        <v>155</v>
      </c>
    </row>
    <row r="243" s="15" customFormat="1">
      <c r="A243" s="15"/>
      <c r="B243" s="254"/>
      <c r="C243" s="255"/>
      <c r="D243" s="234" t="s">
        <v>164</v>
      </c>
      <c r="E243" s="256" t="s">
        <v>1</v>
      </c>
      <c r="F243" s="257" t="s">
        <v>170</v>
      </c>
      <c r="G243" s="255"/>
      <c r="H243" s="258">
        <v>2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164</v>
      </c>
      <c r="AU243" s="264" t="s">
        <v>92</v>
      </c>
      <c r="AV243" s="15" t="s">
        <v>162</v>
      </c>
      <c r="AW243" s="15" t="s">
        <v>39</v>
      </c>
      <c r="AX243" s="15" t="s">
        <v>90</v>
      </c>
      <c r="AY243" s="264" t="s">
        <v>155</v>
      </c>
    </row>
    <row r="244" s="2" customFormat="1" ht="24.15" customHeight="1">
      <c r="A244" s="39"/>
      <c r="B244" s="40"/>
      <c r="C244" s="219" t="s">
        <v>311</v>
      </c>
      <c r="D244" s="219" t="s">
        <v>157</v>
      </c>
      <c r="E244" s="220" t="s">
        <v>312</v>
      </c>
      <c r="F244" s="221" t="s">
        <v>313</v>
      </c>
      <c r="G244" s="222" t="s">
        <v>195</v>
      </c>
      <c r="H244" s="223">
        <v>3.2000000000000002</v>
      </c>
      <c r="I244" s="224"/>
      <c r="J244" s="225">
        <f>ROUND(I244*H244,2)</f>
        <v>0</v>
      </c>
      <c r="K244" s="221" t="s">
        <v>161</v>
      </c>
      <c r="L244" s="45"/>
      <c r="M244" s="226" t="s">
        <v>1</v>
      </c>
      <c r="N244" s="227" t="s">
        <v>47</v>
      </c>
      <c r="O244" s="92"/>
      <c r="P244" s="228">
        <f>O244*H244</f>
        <v>0</v>
      </c>
      <c r="Q244" s="228">
        <v>0.048579999999999998</v>
      </c>
      <c r="R244" s="228">
        <f>Q244*H244</f>
        <v>0.15545600000000001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162</v>
      </c>
      <c r="AT244" s="230" t="s">
        <v>157</v>
      </c>
      <c r="AU244" s="230" t="s">
        <v>92</v>
      </c>
      <c r="AY244" s="17" t="s">
        <v>155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90</v>
      </c>
      <c r="BK244" s="231">
        <f>ROUND(I244*H244,2)</f>
        <v>0</v>
      </c>
      <c r="BL244" s="17" t="s">
        <v>162</v>
      </c>
      <c r="BM244" s="230" t="s">
        <v>314</v>
      </c>
    </row>
    <row r="245" s="14" customFormat="1">
      <c r="A245" s="14"/>
      <c r="B245" s="243"/>
      <c r="C245" s="244"/>
      <c r="D245" s="234" t="s">
        <v>164</v>
      </c>
      <c r="E245" s="245" t="s">
        <v>1</v>
      </c>
      <c r="F245" s="246" t="s">
        <v>315</v>
      </c>
      <c r="G245" s="244"/>
      <c r="H245" s="247">
        <v>3.2000000000000002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164</v>
      </c>
      <c r="AU245" s="253" t="s">
        <v>92</v>
      </c>
      <c r="AV245" s="14" t="s">
        <v>92</v>
      </c>
      <c r="AW245" s="14" t="s">
        <v>39</v>
      </c>
      <c r="AX245" s="14" t="s">
        <v>82</v>
      </c>
      <c r="AY245" s="253" t="s">
        <v>155</v>
      </c>
    </row>
    <row r="246" s="15" customFormat="1">
      <c r="A246" s="15"/>
      <c r="B246" s="254"/>
      <c r="C246" s="255"/>
      <c r="D246" s="234" t="s">
        <v>164</v>
      </c>
      <c r="E246" s="256" t="s">
        <v>1</v>
      </c>
      <c r="F246" s="257" t="s">
        <v>170</v>
      </c>
      <c r="G246" s="255"/>
      <c r="H246" s="258">
        <v>3.2000000000000002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164</v>
      </c>
      <c r="AU246" s="264" t="s">
        <v>92</v>
      </c>
      <c r="AV246" s="15" t="s">
        <v>162</v>
      </c>
      <c r="AW246" s="15" t="s">
        <v>39</v>
      </c>
      <c r="AX246" s="15" t="s">
        <v>90</v>
      </c>
      <c r="AY246" s="264" t="s">
        <v>155</v>
      </c>
    </row>
    <row r="247" s="2" customFormat="1" ht="16.5" customHeight="1">
      <c r="A247" s="39"/>
      <c r="B247" s="40"/>
      <c r="C247" s="219" t="s">
        <v>316</v>
      </c>
      <c r="D247" s="219" t="s">
        <v>157</v>
      </c>
      <c r="E247" s="220" t="s">
        <v>317</v>
      </c>
      <c r="F247" s="221" t="s">
        <v>318</v>
      </c>
      <c r="G247" s="222" t="s">
        <v>160</v>
      </c>
      <c r="H247" s="223">
        <v>35.921999999999997</v>
      </c>
      <c r="I247" s="224"/>
      <c r="J247" s="225">
        <f>ROUND(I247*H247,2)</f>
        <v>0</v>
      </c>
      <c r="K247" s="221" t="s">
        <v>161</v>
      </c>
      <c r="L247" s="45"/>
      <c r="M247" s="226" t="s">
        <v>1</v>
      </c>
      <c r="N247" s="227" t="s">
        <v>47</v>
      </c>
      <c r="O247" s="92"/>
      <c r="P247" s="228">
        <f>O247*H247</f>
        <v>0</v>
      </c>
      <c r="Q247" s="228">
        <v>0.041744200000000002</v>
      </c>
      <c r="R247" s="228">
        <f>Q247*H247</f>
        <v>1.4995351524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162</v>
      </c>
      <c r="AT247" s="230" t="s">
        <v>157</v>
      </c>
      <c r="AU247" s="230" t="s">
        <v>92</v>
      </c>
      <c r="AY247" s="17" t="s">
        <v>155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90</v>
      </c>
      <c r="BK247" s="231">
        <f>ROUND(I247*H247,2)</f>
        <v>0</v>
      </c>
      <c r="BL247" s="17" t="s">
        <v>162</v>
      </c>
      <c r="BM247" s="230" t="s">
        <v>319</v>
      </c>
    </row>
    <row r="248" s="13" customFormat="1">
      <c r="A248" s="13"/>
      <c r="B248" s="232"/>
      <c r="C248" s="233"/>
      <c r="D248" s="234" t="s">
        <v>164</v>
      </c>
      <c r="E248" s="235" t="s">
        <v>1</v>
      </c>
      <c r="F248" s="236" t="s">
        <v>320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164</v>
      </c>
      <c r="AU248" s="242" t="s">
        <v>92</v>
      </c>
      <c r="AV248" s="13" t="s">
        <v>90</v>
      </c>
      <c r="AW248" s="13" t="s">
        <v>39</v>
      </c>
      <c r="AX248" s="13" t="s">
        <v>82</v>
      </c>
      <c r="AY248" s="242" t="s">
        <v>155</v>
      </c>
    </row>
    <row r="249" s="14" customFormat="1">
      <c r="A249" s="14"/>
      <c r="B249" s="243"/>
      <c r="C249" s="244"/>
      <c r="D249" s="234" t="s">
        <v>164</v>
      </c>
      <c r="E249" s="245" t="s">
        <v>1</v>
      </c>
      <c r="F249" s="246" t="s">
        <v>321</v>
      </c>
      <c r="G249" s="244"/>
      <c r="H249" s="247">
        <v>5.3330000000000002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164</v>
      </c>
      <c r="AU249" s="253" t="s">
        <v>92</v>
      </c>
      <c r="AV249" s="14" t="s">
        <v>92</v>
      </c>
      <c r="AW249" s="14" t="s">
        <v>39</v>
      </c>
      <c r="AX249" s="14" t="s">
        <v>82</v>
      </c>
      <c r="AY249" s="253" t="s">
        <v>155</v>
      </c>
    </row>
    <row r="250" s="14" customFormat="1">
      <c r="A250" s="14"/>
      <c r="B250" s="243"/>
      <c r="C250" s="244"/>
      <c r="D250" s="234" t="s">
        <v>164</v>
      </c>
      <c r="E250" s="245" t="s">
        <v>1</v>
      </c>
      <c r="F250" s="246" t="s">
        <v>322</v>
      </c>
      <c r="G250" s="244"/>
      <c r="H250" s="247">
        <v>6.1580000000000004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164</v>
      </c>
      <c r="AU250" s="253" t="s">
        <v>92</v>
      </c>
      <c r="AV250" s="14" t="s">
        <v>92</v>
      </c>
      <c r="AW250" s="14" t="s">
        <v>39</v>
      </c>
      <c r="AX250" s="14" t="s">
        <v>82</v>
      </c>
      <c r="AY250" s="253" t="s">
        <v>155</v>
      </c>
    </row>
    <row r="251" s="14" customFormat="1">
      <c r="A251" s="14"/>
      <c r="B251" s="243"/>
      <c r="C251" s="244"/>
      <c r="D251" s="234" t="s">
        <v>164</v>
      </c>
      <c r="E251" s="245" t="s">
        <v>1</v>
      </c>
      <c r="F251" s="246" t="s">
        <v>323</v>
      </c>
      <c r="G251" s="244"/>
      <c r="H251" s="247">
        <v>0.52800000000000002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164</v>
      </c>
      <c r="AU251" s="253" t="s">
        <v>92</v>
      </c>
      <c r="AV251" s="14" t="s">
        <v>92</v>
      </c>
      <c r="AW251" s="14" t="s">
        <v>39</v>
      </c>
      <c r="AX251" s="14" t="s">
        <v>82</v>
      </c>
      <c r="AY251" s="253" t="s">
        <v>155</v>
      </c>
    </row>
    <row r="252" s="13" customFormat="1">
      <c r="A252" s="13"/>
      <c r="B252" s="232"/>
      <c r="C252" s="233"/>
      <c r="D252" s="234" t="s">
        <v>164</v>
      </c>
      <c r="E252" s="235" t="s">
        <v>1</v>
      </c>
      <c r="F252" s="236" t="s">
        <v>324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164</v>
      </c>
      <c r="AU252" s="242" t="s">
        <v>92</v>
      </c>
      <c r="AV252" s="13" t="s">
        <v>90</v>
      </c>
      <c r="AW252" s="13" t="s">
        <v>39</v>
      </c>
      <c r="AX252" s="13" t="s">
        <v>82</v>
      </c>
      <c r="AY252" s="242" t="s">
        <v>155</v>
      </c>
    </row>
    <row r="253" s="14" customFormat="1">
      <c r="A253" s="14"/>
      <c r="B253" s="243"/>
      <c r="C253" s="244"/>
      <c r="D253" s="234" t="s">
        <v>164</v>
      </c>
      <c r="E253" s="245" t="s">
        <v>1</v>
      </c>
      <c r="F253" s="246" t="s">
        <v>325</v>
      </c>
      <c r="G253" s="244"/>
      <c r="H253" s="247">
        <v>5.6399999999999997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164</v>
      </c>
      <c r="AU253" s="253" t="s">
        <v>92</v>
      </c>
      <c r="AV253" s="14" t="s">
        <v>92</v>
      </c>
      <c r="AW253" s="14" t="s">
        <v>39</v>
      </c>
      <c r="AX253" s="14" t="s">
        <v>82</v>
      </c>
      <c r="AY253" s="253" t="s">
        <v>155</v>
      </c>
    </row>
    <row r="254" s="14" customFormat="1">
      <c r="A254" s="14"/>
      <c r="B254" s="243"/>
      <c r="C254" s="244"/>
      <c r="D254" s="234" t="s">
        <v>164</v>
      </c>
      <c r="E254" s="245" t="s">
        <v>1</v>
      </c>
      <c r="F254" s="246" t="s">
        <v>326</v>
      </c>
      <c r="G254" s="244"/>
      <c r="H254" s="247">
        <v>1.2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164</v>
      </c>
      <c r="AU254" s="253" t="s">
        <v>92</v>
      </c>
      <c r="AV254" s="14" t="s">
        <v>92</v>
      </c>
      <c r="AW254" s="14" t="s">
        <v>39</v>
      </c>
      <c r="AX254" s="14" t="s">
        <v>82</v>
      </c>
      <c r="AY254" s="253" t="s">
        <v>155</v>
      </c>
    </row>
    <row r="255" s="14" customFormat="1">
      <c r="A255" s="14"/>
      <c r="B255" s="243"/>
      <c r="C255" s="244"/>
      <c r="D255" s="234" t="s">
        <v>164</v>
      </c>
      <c r="E255" s="245" t="s">
        <v>1</v>
      </c>
      <c r="F255" s="246" t="s">
        <v>327</v>
      </c>
      <c r="G255" s="244"/>
      <c r="H255" s="247">
        <v>4.4649999999999999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164</v>
      </c>
      <c r="AU255" s="253" t="s">
        <v>92</v>
      </c>
      <c r="AV255" s="14" t="s">
        <v>92</v>
      </c>
      <c r="AW255" s="14" t="s">
        <v>39</v>
      </c>
      <c r="AX255" s="14" t="s">
        <v>82</v>
      </c>
      <c r="AY255" s="253" t="s">
        <v>155</v>
      </c>
    </row>
    <row r="256" s="14" customFormat="1">
      <c r="A256" s="14"/>
      <c r="B256" s="243"/>
      <c r="C256" s="244"/>
      <c r="D256" s="234" t="s">
        <v>164</v>
      </c>
      <c r="E256" s="245" t="s">
        <v>1</v>
      </c>
      <c r="F256" s="246" t="s">
        <v>328</v>
      </c>
      <c r="G256" s="244"/>
      <c r="H256" s="247">
        <v>0.94999999999999996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164</v>
      </c>
      <c r="AU256" s="253" t="s">
        <v>92</v>
      </c>
      <c r="AV256" s="14" t="s">
        <v>92</v>
      </c>
      <c r="AW256" s="14" t="s">
        <v>39</v>
      </c>
      <c r="AX256" s="14" t="s">
        <v>82</v>
      </c>
      <c r="AY256" s="253" t="s">
        <v>155</v>
      </c>
    </row>
    <row r="257" s="13" customFormat="1">
      <c r="A257" s="13"/>
      <c r="B257" s="232"/>
      <c r="C257" s="233"/>
      <c r="D257" s="234" t="s">
        <v>164</v>
      </c>
      <c r="E257" s="235" t="s">
        <v>1</v>
      </c>
      <c r="F257" s="236" t="s">
        <v>329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164</v>
      </c>
      <c r="AU257" s="242" t="s">
        <v>92</v>
      </c>
      <c r="AV257" s="13" t="s">
        <v>90</v>
      </c>
      <c r="AW257" s="13" t="s">
        <v>39</v>
      </c>
      <c r="AX257" s="13" t="s">
        <v>82</v>
      </c>
      <c r="AY257" s="242" t="s">
        <v>155</v>
      </c>
    </row>
    <row r="258" s="14" customFormat="1">
      <c r="A258" s="14"/>
      <c r="B258" s="243"/>
      <c r="C258" s="244"/>
      <c r="D258" s="234" t="s">
        <v>164</v>
      </c>
      <c r="E258" s="245" t="s">
        <v>1</v>
      </c>
      <c r="F258" s="246" t="s">
        <v>330</v>
      </c>
      <c r="G258" s="244"/>
      <c r="H258" s="247">
        <v>10.064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164</v>
      </c>
      <c r="AU258" s="253" t="s">
        <v>92</v>
      </c>
      <c r="AV258" s="14" t="s">
        <v>92</v>
      </c>
      <c r="AW258" s="14" t="s">
        <v>39</v>
      </c>
      <c r="AX258" s="14" t="s">
        <v>82</v>
      </c>
      <c r="AY258" s="253" t="s">
        <v>155</v>
      </c>
    </row>
    <row r="259" s="14" customFormat="1">
      <c r="A259" s="14"/>
      <c r="B259" s="243"/>
      <c r="C259" s="244"/>
      <c r="D259" s="234" t="s">
        <v>164</v>
      </c>
      <c r="E259" s="245" t="s">
        <v>1</v>
      </c>
      <c r="F259" s="246" t="s">
        <v>331</v>
      </c>
      <c r="G259" s="244"/>
      <c r="H259" s="247">
        <v>1.5840000000000001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164</v>
      </c>
      <c r="AU259" s="253" t="s">
        <v>92</v>
      </c>
      <c r="AV259" s="14" t="s">
        <v>92</v>
      </c>
      <c r="AW259" s="14" t="s">
        <v>39</v>
      </c>
      <c r="AX259" s="14" t="s">
        <v>82</v>
      </c>
      <c r="AY259" s="253" t="s">
        <v>155</v>
      </c>
    </row>
    <row r="260" s="15" customFormat="1">
      <c r="A260" s="15"/>
      <c r="B260" s="254"/>
      <c r="C260" s="255"/>
      <c r="D260" s="234" t="s">
        <v>164</v>
      </c>
      <c r="E260" s="256" t="s">
        <v>1</v>
      </c>
      <c r="F260" s="257" t="s">
        <v>170</v>
      </c>
      <c r="G260" s="255"/>
      <c r="H260" s="258">
        <v>35.921999999999997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164</v>
      </c>
      <c r="AU260" s="264" t="s">
        <v>92</v>
      </c>
      <c r="AV260" s="15" t="s">
        <v>162</v>
      </c>
      <c r="AW260" s="15" t="s">
        <v>39</v>
      </c>
      <c r="AX260" s="15" t="s">
        <v>90</v>
      </c>
      <c r="AY260" s="264" t="s">
        <v>155</v>
      </c>
    </row>
    <row r="261" s="2" customFormat="1" ht="16.5" customHeight="1">
      <c r="A261" s="39"/>
      <c r="B261" s="40"/>
      <c r="C261" s="219" t="s">
        <v>332</v>
      </c>
      <c r="D261" s="219" t="s">
        <v>157</v>
      </c>
      <c r="E261" s="220" t="s">
        <v>333</v>
      </c>
      <c r="F261" s="221" t="s">
        <v>334</v>
      </c>
      <c r="G261" s="222" t="s">
        <v>160</v>
      </c>
      <c r="H261" s="223">
        <v>35.921999999999997</v>
      </c>
      <c r="I261" s="224"/>
      <c r="J261" s="225">
        <f>ROUND(I261*H261,2)</f>
        <v>0</v>
      </c>
      <c r="K261" s="221" t="s">
        <v>161</v>
      </c>
      <c r="L261" s="45"/>
      <c r="M261" s="226" t="s">
        <v>1</v>
      </c>
      <c r="N261" s="227" t="s">
        <v>47</v>
      </c>
      <c r="O261" s="92"/>
      <c r="P261" s="228">
        <f>O261*H261</f>
        <v>0</v>
      </c>
      <c r="Q261" s="228">
        <v>1.5E-05</v>
      </c>
      <c r="R261" s="228">
        <f>Q261*H261</f>
        <v>0.00053883000000000002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162</v>
      </c>
      <c r="AT261" s="230" t="s">
        <v>157</v>
      </c>
      <c r="AU261" s="230" t="s">
        <v>92</v>
      </c>
      <c r="AY261" s="17" t="s">
        <v>155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90</v>
      </c>
      <c r="BK261" s="231">
        <f>ROUND(I261*H261,2)</f>
        <v>0</v>
      </c>
      <c r="BL261" s="17" t="s">
        <v>162</v>
      </c>
      <c r="BM261" s="230" t="s">
        <v>335</v>
      </c>
    </row>
    <row r="262" s="2" customFormat="1" ht="16.5" customHeight="1">
      <c r="A262" s="39"/>
      <c r="B262" s="40"/>
      <c r="C262" s="219" t="s">
        <v>336</v>
      </c>
      <c r="D262" s="219" t="s">
        <v>157</v>
      </c>
      <c r="E262" s="220" t="s">
        <v>337</v>
      </c>
      <c r="F262" s="221" t="s">
        <v>338</v>
      </c>
      <c r="G262" s="222" t="s">
        <v>217</v>
      </c>
      <c r="H262" s="223">
        <v>0.54500000000000004</v>
      </c>
      <c r="I262" s="224"/>
      <c r="J262" s="225">
        <f>ROUND(I262*H262,2)</f>
        <v>0</v>
      </c>
      <c r="K262" s="221" t="s">
        <v>161</v>
      </c>
      <c r="L262" s="45"/>
      <c r="M262" s="226" t="s">
        <v>1</v>
      </c>
      <c r="N262" s="227" t="s">
        <v>47</v>
      </c>
      <c r="O262" s="92"/>
      <c r="P262" s="228">
        <f>O262*H262</f>
        <v>0</v>
      </c>
      <c r="Q262" s="228">
        <v>1.0487652000000001</v>
      </c>
      <c r="R262" s="228">
        <f>Q262*H262</f>
        <v>0.57157703400000004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162</v>
      </c>
      <c r="AT262" s="230" t="s">
        <v>157</v>
      </c>
      <c r="AU262" s="230" t="s">
        <v>92</v>
      </c>
      <c r="AY262" s="17" t="s">
        <v>155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90</v>
      </c>
      <c r="BK262" s="231">
        <f>ROUND(I262*H262,2)</f>
        <v>0</v>
      </c>
      <c r="BL262" s="17" t="s">
        <v>162</v>
      </c>
      <c r="BM262" s="230" t="s">
        <v>339</v>
      </c>
    </row>
    <row r="263" s="13" customFormat="1">
      <c r="A263" s="13"/>
      <c r="B263" s="232"/>
      <c r="C263" s="233"/>
      <c r="D263" s="234" t="s">
        <v>164</v>
      </c>
      <c r="E263" s="235" t="s">
        <v>1</v>
      </c>
      <c r="F263" s="236" t="s">
        <v>340</v>
      </c>
      <c r="G263" s="233"/>
      <c r="H263" s="235" t="s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164</v>
      </c>
      <c r="AU263" s="242" t="s">
        <v>92</v>
      </c>
      <c r="AV263" s="13" t="s">
        <v>90</v>
      </c>
      <c r="AW263" s="13" t="s">
        <v>39</v>
      </c>
      <c r="AX263" s="13" t="s">
        <v>82</v>
      </c>
      <c r="AY263" s="242" t="s">
        <v>155</v>
      </c>
    </row>
    <row r="264" s="14" customFormat="1">
      <c r="A264" s="14"/>
      <c r="B264" s="243"/>
      <c r="C264" s="244"/>
      <c r="D264" s="234" t="s">
        <v>164</v>
      </c>
      <c r="E264" s="245" t="s">
        <v>1</v>
      </c>
      <c r="F264" s="246" t="s">
        <v>341</v>
      </c>
      <c r="G264" s="244"/>
      <c r="H264" s="247">
        <v>0.38900000000000001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164</v>
      </c>
      <c r="AU264" s="253" t="s">
        <v>92</v>
      </c>
      <c r="AV264" s="14" t="s">
        <v>92</v>
      </c>
      <c r="AW264" s="14" t="s">
        <v>39</v>
      </c>
      <c r="AX264" s="14" t="s">
        <v>82</v>
      </c>
      <c r="AY264" s="253" t="s">
        <v>155</v>
      </c>
    </row>
    <row r="265" s="13" customFormat="1">
      <c r="A265" s="13"/>
      <c r="B265" s="232"/>
      <c r="C265" s="233"/>
      <c r="D265" s="234" t="s">
        <v>164</v>
      </c>
      <c r="E265" s="235" t="s">
        <v>1</v>
      </c>
      <c r="F265" s="236" t="s">
        <v>342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164</v>
      </c>
      <c r="AU265" s="242" t="s">
        <v>92</v>
      </c>
      <c r="AV265" s="13" t="s">
        <v>90</v>
      </c>
      <c r="AW265" s="13" t="s">
        <v>39</v>
      </c>
      <c r="AX265" s="13" t="s">
        <v>82</v>
      </c>
      <c r="AY265" s="242" t="s">
        <v>155</v>
      </c>
    </row>
    <row r="266" s="14" customFormat="1">
      <c r="A266" s="14"/>
      <c r="B266" s="243"/>
      <c r="C266" s="244"/>
      <c r="D266" s="234" t="s">
        <v>164</v>
      </c>
      <c r="E266" s="245" t="s">
        <v>1</v>
      </c>
      <c r="F266" s="246" t="s">
        <v>343</v>
      </c>
      <c r="G266" s="244"/>
      <c r="H266" s="247">
        <v>0.156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164</v>
      </c>
      <c r="AU266" s="253" t="s">
        <v>92</v>
      </c>
      <c r="AV266" s="14" t="s">
        <v>92</v>
      </c>
      <c r="AW266" s="14" t="s">
        <v>39</v>
      </c>
      <c r="AX266" s="14" t="s">
        <v>82</v>
      </c>
      <c r="AY266" s="253" t="s">
        <v>155</v>
      </c>
    </row>
    <row r="267" s="15" customFormat="1">
      <c r="A267" s="15"/>
      <c r="B267" s="254"/>
      <c r="C267" s="255"/>
      <c r="D267" s="234" t="s">
        <v>164</v>
      </c>
      <c r="E267" s="256" t="s">
        <v>1</v>
      </c>
      <c r="F267" s="257" t="s">
        <v>170</v>
      </c>
      <c r="G267" s="255"/>
      <c r="H267" s="258">
        <v>0.54500000000000004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164</v>
      </c>
      <c r="AU267" s="264" t="s">
        <v>92</v>
      </c>
      <c r="AV267" s="15" t="s">
        <v>162</v>
      </c>
      <c r="AW267" s="15" t="s">
        <v>39</v>
      </c>
      <c r="AX267" s="15" t="s">
        <v>90</v>
      </c>
      <c r="AY267" s="264" t="s">
        <v>155</v>
      </c>
    </row>
    <row r="268" s="2" customFormat="1" ht="33" customHeight="1">
      <c r="A268" s="39"/>
      <c r="B268" s="40"/>
      <c r="C268" s="219" t="s">
        <v>344</v>
      </c>
      <c r="D268" s="219" t="s">
        <v>157</v>
      </c>
      <c r="E268" s="220" t="s">
        <v>345</v>
      </c>
      <c r="F268" s="221" t="s">
        <v>346</v>
      </c>
      <c r="G268" s="222" t="s">
        <v>347</v>
      </c>
      <c r="H268" s="223">
        <v>4</v>
      </c>
      <c r="I268" s="224"/>
      <c r="J268" s="225">
        <f>ROUND(I268*H268,2)</f>
        <v>0</v>
      </c>
      <c r="K268" s="221" t="s">
        <v>161</v>
      </c>
      <c r="L268" s="45"/>
      <c r="M268" s="226" t="s">
        <v>1</v>
      </c>
      <c r="N268" s="227" t="s">
        <v>47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162</v>
      </c>
      <c r="AT268" s="230" t="s">
        <v>157</v>
      </c>
      <c r="AU268" s="230" t="s">
        <v>92</v>
      </c>
      <c r="AY268" s="17" t="s">
        <v>155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90</v>
      </c>
      <c r="BK268" s="231">
        <f>ROUND(I268*H268,2)</f>
        <v>0</v>
      </c>
      <c r="BL268" s="17" t="s">
        <v>162</v>
      </c>
      <c r="BM268" s="230" t="s">
        <v>348</v>
      </c>
    </row>
    <row r="269" s="13" customFormat="1">
      <c r="A269" s="13"/>
      <c r="B269" s="232"/>
      <c r="C269" s="233"/>
      <c r="D269" s="234" t="s">
        <v>164</v>
      </c>
      <c r="E269" s="235" t="s">
        <v>1</v>
      </c>
      <c r="F269" s="236" t="s">
        <v>349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164</v>
      </c>
      <c r="AU269" s="242" t="s">
        <v>92</v>
      </c>
      <c r="AV269" s="13" t="s">
        <v>90</v>
      </c>
      <c r="AW269" s="13" t="s">
        <v>39</v>
      </c>
      <c r="AX269" s="13" t="s">
        <v>82</v>
      </c>
      <c r="AY269" s="242" t="s">
        <v>155</v>
      </c>
    </row>
    <row r="270" s="13" customFormat="1">
      <c r="A270" s="13"/>
      <c r="B270" s="232"/>
      <c r="C270" s="233"/>
      <c r="D270" s="234" t="s">
        <v>164</v>
      </c>
      <c r="E270" s="235" t="s">
        <v>1</v>
      </c>
      <c r="F270" s="236" t="s">
        <v>350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164</v>
      </c>
      <c r="AU270" s="242" t="s">
        <v>92</v>
      </c>
      <c r="AV270" s="13" t="s">
        <v>90</v>
      </c>
      <c r="AW270" s="13" t="s">
        <v>39</v>
      </c>
      <c r="AX270" s="13" t="s">
        <v>82</v>
      </c>
      <c r="AY270" s="242" t="s">
        <v>155</v>
      </c>
    </row>
    <row r="271" s="14" customFormat="1">
      <c r="A271" s="14"/>
      <c r="B271" s="243"/>
      <c r="C271" s="244"/>
      <c r="D271" s="234" t="s">
        <v>164</v>
      </c>
      <c r="E271" s="245" t="s">
        <v>1</v>
      </c>
      <c r="F271" s="246" t="s">
        <v>162</v>
      </c>
      <c r="G271" s="244"/>
      <c r="H271" s="247">
        <v>4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164</v>
      </c>
      <c r="AU271" s="253" t="s">
        <v>92</v>
      </c>
      <c r="AV271" s="14" t="s">
        <v>92</v>
      </c>
      <c r="AW271" s="14" t="s">
        <v>39</v>
      </c>
      <c r="AX271" s="14" t="s">
        <v>82</v>
      </c>
      <c r="AY271" s="253" t="s">
        <v>155</v>
      </c>
    </row>
    <row r="272" s="15" customFormat="1">
      <c r="A272" s="15"/>
      <c r="B272" s="254"/>
      <c r="C272" s="255"/>
      <c r="D272" s="234" t="s">
        <v>164</v>
      </c>
      <c r="E272" s="256" t="s">
        <v>1</v>
      </c>
      <c r="F272" s="257" t="s">
        <v>170</v>
      </c>
      <c r="G272" s="255"/>
      <c r="H272" s="258">
        <v>4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164</v>
      </c>
      <c r="AU272" s="264" t="s">
        <v>92</v>
      </c>
      <c r="AV272" s="15" t="s">
        <v>162</v>
      </c>
      <c r="AW272" s="15" t="s">
        <v>39</v>
      </c>
      <c r="AX272" s="15" t="s">
        <v>90</v>
      </c>
      <c r="AY272" s="264" t="s">
        <v>155</v>
      </c>
    </row>
    <row r="273" s="2" customFormat="1" ht="16.5" customHeight="1">
      <c r="A273" s="39"/>
      <c r="B273" s="40"/>
      <c r="C273" s="265" t="s">
        <v>351</v>
      </c>
      <c r="D273" s="265" t="s">
        <v>254</v>
      </c>
      <c r="E273" s="266" t="s">
        <v>352</v>
      </c>
      <c r="F273" s="267" t="s">
        <v>353</v>
      </c>
      <c r="G273" s="268" t="s">
        <v>347</v>
      </c>
      <c r="H273" s="269">
        <v>4</v>
      </c>
      <c r="I273" s="270"/>
      <c r="J273" s="271">
        <f>ROUND(I273*H273,2)</f>
        <v>0</v>
      </c>
      <c r="K273" s="267" t="s">
        <v>1</v>
      </c>
      <c r="L273" s="272"/>
      <c r="M273" s="273" t="s">
        <v>1</v>
      </c>
      <c r="N273" s="274" t="s">
        <v>47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208</v>
      </c>
      <c r="AT273" s="230" t="s">
        <v>254</v>
      </c>
      <c r="AU273" s="230" t="s">
        <v>92</v>
      </c>
      <c r="AY273" s="17" t="s">
        <v>155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90</v>
      </c>
      <c r="BK273" s="231">
        <f>ROUND(I273*H273,2)</f>
        <v>0</v>
      </c>
      <c r="BL273" s="17" t="s">
        <v>162</v>
      </c>
      <c r="BM273" s="230" t="s">
        <v>354</v>
      </c>
    </row>
    <row r="274" s="2" customFormat="1" ht="16.5" customHeight="1">
      <c r="A274" s="39"/>
      <c r="B274" s="40"/>
      <c r="C274" s="219" t="s">
        <v>355</v>
      </c>
      <c r="D274" s="219" t="s">
        <v>157</v>
      </c>
      <c r="E274" s="220" t="s">
        <v>356</v>
      </c>
      <c r="F274" s="221" t="s">
        <v>357</v>
      </c>
      <c r="G274" s="222" t="s">
        <v>195</v>
      </c>
      <c r="H274" s="223">
        <v>5.2999999999999998</v>
      </c>
      <c r="I274" s="224"/>
      <c r="J274" s="225">
        <f>ROUND(I274*H274,2)</f>
        <v>0</v>
      </c>
      <c r="K274" s="221" t="s">
        <v>161</v>
      </c>
      <c r="L274" s="45"/>
      <c r="M274" s="226" t="s">
        <v>1</v>
      </c>
      <c r="N274" s="227" t="s">
        <v>47</v>
      </c>
      <c r="O274" s="92"/>
      <c r="P274" s="228">
        <f>O274*H274</f>
        <v>0</v>
      </c>
      <c r="Q274" s="228">
        <v>2.5020899999999999</v>
      </c>
      <c r="R274" s="228">
        <f>Q274*H274</f>
        <v>13.261076999999998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162</v>
      </c>
      <c r="AT274" s="230" t="s">
        <v>157</v>
      </c>
      <c r="AU274" s="230" t="s">
        <v>92</v>
      </c>
      <c r="AY274" s="17" t="s">
        <v>155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90</v>
      </c>
      <c r="BK274" s="231">
        <f>ROUND(I274*H274,2)</f>
        <v>0</v>
      </c>
      <c r="BL274" s="17" t="s">
        <v>162</v>
      </c>
      <c r="BM274" s="230" t="s">
        <v>358</v>
      </c>
    </row>
    <row r="275" s="13" customFormat="1">
      <c r="A275" s="13"/>
      <c r="B275" s="232"/>
      <c r="C275" s="233"/>
      <c r="D275" s="234" t="s">
        <v>164</v>
      </c>
      <c r="E275" s="235" t="s">
        <v>1</v>
      </c>
      <c r="F275" s="236" t="s">
        <v>359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164</v>
      </c>
      <c r="AU275" s="242" t="s">
        <v>92</v>
      </c>
      <c r="AV275" s="13" t="s">
        <v>90</v>
      </c>
      <c r="AW275" s="13" t="s">
        <v>39</v>
      </c>
      <c r="AX275" s="13" t="s">
        <v>82</v>
      </c>
      <c r="AY275" s="242" t="s">
        <v>155</v>
      </c>
    </row>
    <row r="276" s="14" customFormat="1">
      <c r="A276" s="14"/>
      <c r="B276" s="243"/>
      <c r="C276" s="244"/>
      <c r="D276" s="234" t="s">
        <v>164</v>
      </c>
      <c r="E276" s="245" t="s">
        <v>1</v>
      </c>
      <c r="F276" s="246" t="s">
        <v>360</v>
      </c>
      <c r="G276" s="244"/>
      <c r="H276" s="247">
        <v>2.7000000000000002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164</v>
      </c>
      <c r="AU276" s="253" t="s">
        <v>92</v>
      </c>
      <c r="AV276" s="14" t="s">
        <v>92</v>
      </c>
      <c r="AW276" s="14" t="s">
        <v>39</v>
      </c>
      <c r="AX276" s="14" t="s">
        <v>82</v>
      </c>
      <c r="AY276" s="253" t="s">
        <v>155</v>
      </c>
    </row>
    <row r="277" s="13" customFormat="1">
      <c r="A277" s="13"/>
      <c r="B277" s="232"/>
      <c r="C277" s="233"/>
      <c r="D277" s="234" t="s">
        <v>164</v>
      </c>
      <c r="E277" s="235" t="s">
        <v>1</v>
      </c>
      <c r="F277" s="236" t="s">
        <v>361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164</v>
      </c>
      <c r="AU277" s="242" t="s">
        <v>92</v>
      </c>
      <c r="AV277" s="13" t="s">
        <v>90</v>
      </c>
      <c r="AW277" s="13" t="s">
        <v>39</v>
      </c>
      <c r="AX277" s="13" t="s">
        <v>82</v>
      </c>
      <c r="AY277" s="242" t="s">
        <v>155</v>
      </c>
    </row>
    <row r="278" s="14" customFormat="1">
      <c r="A278" s="14"/>
      <c r="B278" s="243"/>
      <c r="C278" s="244"/>
      <c r="D278" s="234" t="s">
        <v>164</v>
      </c>
      <c r="E278" s="245" t="s">
        <v>1</v>
      </c>
      <c r="F278" s="246" t="s">
        <v>362</v>
      </c>
      <c r="G278" s="244"/>
      <c r="H278" s="247">
        <v>2.6000000000000001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164</v>
      </c>
      <c r="AU278" s="253" t="s">
        <v>92</v>
      </c>
      <c r="AV278" s="14" t="s">
        <v>92</v>
      </c>
      <c r="AW278" s="14" t="s">
        <v>39</v>
      </c>
      <c r="AX278" s="14" t="s">
        <v>82</v>
      </c>
      <c r="AY278" s="253" t="s">
        <v>155</v>
      </c>
    </row>
    <row r="279" s="15" customFormat="1">
      <c r="A279" s="15"/>
      <c r="B279" s="254"/>
      <c r="C279" s="255"/>
      <c r="D279" s="234" t="s">
        <v>164</v>
      </c>
      <c r="E279" s="256" t="s">
        <v>1</v>
      </c>
      <c r="F279" s="257" t="s">
        <v>170</v>
      </c>
      <c r="G279" s="255"/>
      <c r="H279" s="258">
        <v>5.3000000000000007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164</v>
      </c>
      <c r="AU279" s="264" t="s">
        <v>92</v>
      </c>
      <c r="AV279" s="15" t="s">
        <v>162</v>
      </c>
      <c r="AW279" s="15" t="s">
        <v>39</v>
      </c>
      <c r="AX279" s="15" t="s">
        <v>90</v>
      </c>
      <c r="AY279" s="264" t="s">
        <v>155</v>
      </c>
    </row>
    <row r="280" s="2" customFormat="1" ht="24.15" customHeight="1">
      <c r="A280" s="39"/>
      <c r="B280" s="40"/>
      <c r="C280" s="219" t="s">
        <v>363</v>
      </c>
      <c r="D280" s="219" t="s">
        <v>157</v>
      </c>
      <c r="E280" s="220" t="s">
        <v>364</v>
      </c>
      <c r="F280" s="221" t="s">
        <v>365</v>
      </c>
      <c r="G280" s="222" t="s">
        <v>195</v>
      </c>
      <c r="H280" s="223">
        <v>5.2999999999999998</v>
      </c>
      <c r="I280" s="224"/>
      <c r="J280" s="225">
        <f>ROUND(I280*H280,2)</f>
        <v>0</v>
      </c>
      <c r="K280" s="221" t="s">
        <v>161</v>
      </c>
      <c r="L280" s="45"/>
      <c r="M280" s="226" t="s">
        <v>1</v>
      </c>
      <c r="N280" s="227" t="s">
        <v>47</v>
      </c>
      <c r="O280" s="92"/>
      <c r="P280" s="228">
        <f>O280*H280</f>
        <v>0</v>
      </c>
      <c r="Q280" s="228">
        <v>0.048579999999999998</v>
      </c>
      <c r="R280" s="228">
        <f>Q280*H280</f>
        <v>0.25747399999999998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162</v>
      </c>
      <c r="AT280" s="230" t="s">
        <v>157</v>
      </c>
      <c r="AU280" s="230" t="s">
        <v>92</v>
      </c>
      <c r="AY280" s="17" t="s">
        <v>155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90</v>
      </c>
      <c r="BK280" s="231">
        <f>ROUND(I280*H280,2)</f>
        <v>0</v>
      </c>
      <c r="BL280" s="17" t="s">
        <v>162</v>
      </c>
      <c r="BM280" s="230" t="s">
        <v>366</v>
      </c>
    </row>
    <row r="281" s="2" customFormat="1" ht="24.15" customHeight="1">
      <c r="A281" s="39"/>
      <c r="B281" s="40"/>
      <c r="C281" s="219" t="s">
        <v>367</v>
      </c>
      <c r="D281" s="219" t="s">
        <v>157</v>
      </c>
      <c r="E281" s="220" t="s">
        <v>368</v>
      </c>
      <c r="F281" s="221" t="s">
        <v>369</v>
      </c>
      <c r="G281" s="222" t="s">
        <v>160</v>
      </c>
      <c r="H281" s="223">
        <v>26.382000000000001</v>
      </c>
      <c r="I281" s="224"/>
      <c r="J281" s="225">
        <f>ROUND(I281*H281,2)</f>
        <v>0</v>
      </c>
      <c r="K281" s="221" t="s">
        <v>161</v>
      </c>
      <c r="L281" s="45"/>
      <c r="M281" s="226" t="s">
        <v>1</v>
      </c>
      <c r="N281" s="227" t="s">
        <v>47</v>
      </c>
      <c r="O281" s="92"/>
      <c r="P281" s="228">
        <f>O281*H281</f>
        <v>0</v>
      </c>
      <c r="Q281" s="228">
        <v>0.0018247000000000001</v>
      </c>
      <c r="R281" s="228">
        <f>Q281*H281</f>
        <v>0.048139235400000008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162</v>
      </c>
      <c r="AT281" s="230" t="s">
        <v>157</v>
      </c>
      <c r="AU281" s="230" t="s">
        <v>92</v>
      </c>
      <c r="AY281" s="17" t="s">
        <v>155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90</v>
      </c>
      <c r="BK281" s="231">
        <f>ROUND(I281*H281,2)</f>
        <v>0</v>
      </c>
      <c r="BL281" s="17" t="s">
        <v>162</v>
      </c>
      <c r="BM281" s="230" t="s">
        <v>370</v>
      </c>
    </row>
    <row r="282" s="14" customFormat="1">
      <c r="A282" s="14"/>
      <c r="B282" s="243"/>
      <c r="C282" s="244"/>
      <c r="D282" s="234" t="s">
        <v>164</v>
      </c>
      <c r="E282" s="245" t="s">
        <v>1</v>
      </c>
      <c r="F282" s="246" t="s">
        <v>371</v>
      </c>
      <c r="G282" s="244"/>
      <c r="H282" s="247">
        <v>8.7780000000000005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164</v>
      </c>
      <c r="AU282" s="253" t="s">
        <v>92</v>
      </c>
      <c r="AV282" s="14" t="s">
        <v>92</v>
      </c>
      <c r="AW282" s="14" t="s">
        <v>39</v>
      </c>
      <c r="AX282" s="14" t="s">
        <v>82</v>
      </c>
      <c r="AY282" s="253" t="s">
        <v>155</v>
      </c>
    </row>
    <row r="283" s="14" customFormat="1">
      <c r="A283" s="14"/>
      <c r="B283" s="243"/>
      <c r="C283" s="244"/>
      <c r="D283" s="234" t="s">
        <v>164</v>
      </c>
      <c r="E283" s="245" t="s">
        <v>1</v>
      </c>
      <c r="F283" s="246" t="s">
        <v>372</v>
      </c>
      <c r="G283" s="244"/>
      <c r="H283" s="247">
        <v>6.8579999999999997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164</v>
      </c>
      <c r="AU283" s="253" t="s">
        <v>92</v>
      </c>
      <c r="AV283" s="14" t="s">
        <v>92</v>
      </c>
      <c r="AW283" s="14" t="s">
        <v>39</v>
      </c>
      <c r="AX283" s="14" t="s">
        <v>82</v>
      </c>
      <c r="AY283" s="253" t="s">
        <v>155</v>
      </c>
    </row>
    <row r="284" s="14" customFormat="1">
      <c r="A284" s="14"/>
      <c r="B284" s="243"/>
      <c r="C284" s="244"/>
      <c r="D284" s="234" t="s">
        <v>164</v>
      </c>
      <c r="E284" s="245" t="s">
        <v>1</v>
      </c>
      <c r="F284" s="246" t="s">
        <v>373</v>
      </c>
      <c r="G284" s="244"/>
      <c r="H284" s="247">
        <v>8.7780000000000005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164</v>
      </c>
      <c r="AU284" s="253" t="s">
        <v>92</v>
      </c>
      <c r="AV284" s="14" t="s">
        <v>92</v>
      </c>
      <c r="AW284" s="14" t="s">
        <v>39</v>
      </c>
      <c r="AX284" s="14" t="s">
        <v>82</v>
      </c>
      <c r="AY284" s="253" t="s">
        <v>155</v>
      </c>
    </row>
    <row r="285" s="14" customFormat="1">
      <c r="A285" s="14"/>
      <c r="B285" s="243"/>
      <c r="C285" s="244"/>
      <c r="D285" s="234" t="s">
        <v>164</v>
      </c>
      <c r="E285" s="245" t="s">
        <v>1</v>
      </c>
      <c r="F285" s="246" t="s">
        <v>374</v>
      </c>
      <c r="G285" s="244"/>
      <c r="H285" s="247">
        <v>1.968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164</v>
      </c>
      <c r="AU285" s="253" t="s">
        <v>92</v>
      </c>
      <c r="AV285" s="14" t="s">
        <v>92</v>
      </c>
      <c r="AW285" s="14" t="s">
        <v>39</v>
      </c>
      <c r="AX285" s="14" t="s">
        <v>82</v>
      </c>
      <c r="AY285" s="253" t="s">
        <v>155</v>
      </c>
    </row>
    <row r="286" s="15" customFormat="1">
      <c r="A286" s="15"/>
      <c r="B286" s="254"/>
      <c r="C286" s="255"/>
      <c r="D286" s="234" t="s">
        <v>164</v>
      </c>
      <c r="E286" s="256" t="s">
        <v>1</v>
      </c>
      <c r="F286" s="257" t="s">
        <v>170</v>
      </c>
      <c r="G286" s="255"/>
      <c r="H286" s="258">
        <v>26.382000000000001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164</v>
      </c>
      <c r="AU286" s="264" t="s">
        <v>92</v>
      </c>
      <c r="AV286" s="15" t="s">
        <v>162</v>
      </c>
      <c r="AW286" s="15" t="s">
        <v>39</v>
      </c>
      <c r="AX286" s="15" t="s">
        <v>90</v>
      </c>
      <c r="AY286" s="264" t="s">
        <v>155</v>
      </c>
    </row>
    <row r="287" s="2" customFormat="1" ht="24.15" customHeight="1">
      <c r="A287" s="39"/>
      <c r="B287" s="40"/>
      <c r="C287" s="219" t="s">
        <v>375</v>
      </c>
      <c r="D287" s="219" t="s">
        <v>157</v>
      </c>
      <c r="E287" s="220" t="s">
        <v>376</v>
      </c>
      <c r="F287" s="221" t="s">
        <v>377</v>
      </c>
      <c r="G287" s="222" t="s">
        <v>160</v>
      </c>
      <c r="H287" s="223">
        <v>26.382000000000001</v>
      </c>
      <c r="I287" s="224"/>
      <c r="J287" s="225">
        <f>ROUND(I287*H287,2)</f>
        <v>0</v>
      </c>
      <c r="K287" s="221" t="s">
        <v>161</v>
      </c>
      <c r="L287" s="45"/>
      <c r="M287" s="226" t="s">
        <v>1</v>
      </c>
      <c r="N287" s="227" t="s">
        <v>47</v>
      </c>
      <c r="O287" s="92"/>
      <c r="P287" s="228">
        <f>O287*H287</f>
        <v>0</v>
      </c>
      <c r="Q287" s="228">
        <v>3.6000000000000001E-05</v>
      </c>
      <c r="R287" s="228">
        <f>Q287*H287</f>
        <v>0.0009497520000000001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162</v>
      </c>
      <c r="AT287" s="230" t="s">
        <v>157</v>
      </c>
      <c r="AU287" s="230" t="s">
        <v>92</v>
      </c>
      <c r="AY287" s="17" t="s">
        <v>155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90</v>
      </c>
      <c r="BK287" s="231">
        <f>ROUND(I287*H287,2)</f>
        <v>0</v>
      </c>
      <c r="BL287" s="17" t="s">
        <v>162</v>
      </c>
      <c r="BM287" s="230" t="s">
        <v>378</v>
      </c>
    </row>
    <row r="288" s="2" customFormat="1" ht="21.75" customHeight="1">
      <c r="A288" s="39"/>
      <c r="B288" s="40"/>
      <c r="C288" s="219" t="s">
        <v>379</v>
      </c>
      <c r="D288" s="219" t="s">
        <v>157</v>
      </c>
      <c r="E288" s="220" t="s">
        <v>380</v>
      </c>
      <c r="F288" s="221" t="s">
        <v>381</v>
      </c>
      <c r="G288" s="222" t="s">
        <v>217</v>
      </c>
      <c r="H288" s="223">
        <v>1.3180000000000001</v>
      </c>
      <c r="I288" s="224"/>
      <c r="J288" s="225">
        <f>ROUND(I288*H288,2)</f>
        <v>0</v>
      </c>
      <c r="K288" s="221" t="s">
        <v>161</v>
      </c>
      <c r="L288" s="45"/>
      <c r="M288" s="226" t="s">
        <v>1</v>
      </c>
      <c r="N288" s="227" t="s">
        <v>47</v>
      </c>
      <c r="O288" s="92"/>
      <c r="P288" s="228">
        <f>O288*H288</f>
        <v>0</v>
      </c>
      <c r="Q288" s="228">
        <v>1.0485264999999999</v>
      </c>
      <c r="R288" s="228">
        <f>Q288*H288</f>
        <v>1.381957927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162</v>
      </c>
      <c r="AT288" s="230" t="s">
        <v>157</v>
      </c>
      <c r="AU288" s="230" t="s">
        <v>92</v>
      </c>
      <c r="AY288" s="17" t="s">
        <v>155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90</v>
      </c>
      <c r="BK288" s="231">
        <f>ROUND(I288*H288,2)</f>
        <v>0</v>
      </c>
      <c r="BL288" s="17" t="s">
        <v>162</v>
      </c>
      <c r="BM288" s="230" t="s">
        <v>382</v>
      </c>
    </row>
    <row r="289" s="13" customFormat="1">
      <c r="A289" s="13"/>
      <c r="B289" s="232"/>
      <c r="C289" s="233"/>
      <c r="D289" s="234" t="s">
        <v>164</v>
      </c>
      <c r="E289" s="235" t="s">
        <v>1</v>
      </c>
      <c r="F289" s="236" t="s">
        <v>383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164</v>
      </c>
      <c r="AU289" s="242" t="s">
        <v>92</v>
      </c>
      <c r="AV289" s="13" t="s">
        <v>90</v>
      </c>
      <c r="AW289" s="13" t="s">
        <v>39</v>
      </c>
      <c r="AX289" s="13" t="s">
        <v>82</v>
      </c>
      <c r="AY289" s="242" t="s">
        <v>155</v>
      </c>
    </row>
    <row r="290" s="14" customFormat="1">
      <c r="A290" s="14"/>
      <c r="B290" s="243"/>
      <c r="C290" s="244"/>
      <c r="D290" s="234" t="s">
        <v>164</v>
      </c>
      <c r="E290" s="245" t="s">
        <v>1</v>
      </c>
      <c r="F290" s="246" t="s">
        <v>384</v>
      </c>
      <c r="G290" s="244"/>
      <c r="H290" s="247">
        <v>1.3180000000000001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164</v>
      </c>
      <c r="AU290" s="253" t="s">
        <v>92</v>
      </c>
      <c r="AV290" s="14" t="s">
        <v>92</v>
      </c>
      <c r="AW290" s="14" t="s">
        <v>39</v>
      </c>
      <c r="AX290" s="14" t="s">
        <v>82</v>
      </c>
      <c r="AY290" s="253" t="s">
        <v>155</v>
      </c>
    </row>
    <row r="291" s="15" customFormat="1">
      <c r="A291" s="15"/>
      <c r="B291" s="254"/>
      <c r="C291" s="255"/>
      <c r="D291" s="234" t="s">
        <v>164</v>
      </c>
      <c r="E291" s="256" t="s">
        <v>1</v>
      </c>
      <c r="F291" s="257" t="s">
        <v>170</v>
      </c>
      <c r="G291" s="255"/>
      <c r="H291" s="258">
        <v>1.3180000000000001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164</v>
      </c>
      <c r="AU291" s="264" t="s">
        <v>92</v>
      </c>
      <c r="AV291" s="15" t="s">
        <v>162</v>
      </c>
      <c r="AW291" s="15" t="s">
        <v>39</v>
      </c>
      <c r="AX291" s="15" t="s">
        <v>90</v>
      </c>
      <c r="AY291" s="264" t="s">
        <v>155</v>
      </c>
    </row>
    <row r="292" s="2" customFormat="1" ht="24.15" customHeight="1">
      <c r="A292" s="39"/>
      <c r="B292" s="40"/>
      <c r="C292" s="219" t="s">
        <v>385</v>
      </c>
      <c r="D292" s="219" t="s">
        <v>157</v>
      </c>
      <c r="E292" s="220" t="s">
        <v>386</v>
      </c>
      <c r="F292" s="221" t="s">
        <v>387</v>
      </c>
      <c r="G292" s="222" t="s">
        <v>182</v>
      </c>
      <c r="H292" s="223">
        <v>52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47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162</v>
      </c>
      <c r="AT292" s="230" t="s">
        <v>157</v>
      </c>
      <c r="AU292" s="230" t="s">
        <v>92</v>
      </c>
      <c r="AY292" s="17" t="s">
        <v>155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90</v>
      </c>
      <c r="BK292" s="231">
        <f>ROUND(I292*H292,2)</f>
        <v>0</v>
      </c>
      <c r="BL292" s="17" t="s">
        <v>162</v>
      </c>
      <c r="BM292" s="230" t="s">
        <v>388</v>
      </c>
    </row>
    <row r="293" s="14" customFormat="1">
      <c r="A293" s="14"/>
      <c r="B293" s="243"/>
      <c r="C293" s="244"/>
      <c r="D293" s="234" t="s">
        <v>164</v>
      </c>
      <c r="E293" s="245" t="s">
        <v>1</v>
      </c>
      <c r="F293" s="246" t="s">
        <v>389</v>
      </c>
      <c r="G293" s="244"/>
      <c r="H293" s="247">
        <v>52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164</v>
      </c>
      <c r="AU293" s="253" t="s">
        <v>92</v>
      </c>
      <c r="AV293" s="14" t="s">
        <v>92</v>
      </c>
      <c r="AW293" s="14" t="s">
        <v>39</v>
      </c>
      <c r="AX293" s="14" t="s">
        <v>82</v>
      </c>
      <c r="AY293" s="253" t="s">
        <v>155</v>
      </c>
    </row>
    <row r="294" s="15" customFormat="1">
      <c r="A294" s="15"/>
      <c r="B294" s="254"/>
      <c r="C294" s="255"/>
      <c r="D294" s="234" t="s">
        <v>164</v>
      </c>
      <c r="E294" s="256" t="s">
        <v>1</v>
      </c>
      <c r="F294" s="257" t="s">
        <v>170</v>
      </c>
      <c r="G294" s="255"/>
      <c r="H294" s="258">
        <v>52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164</v>
      </c>
      <c r="AU294" s="264" t="s">
        <v>92</v>
      </c>
      <c r="AV294" s="15" t="s">
        <v>162</v>
      </c>
      <c r="AW294" s="15" t="s">
        <v>39</v>
      </c>
      <c r="AX294" s="15" t="s">
        <v>90</v>
      </c>
      <c r="AY294" s="264" t="s">
        <v>155</v>
      </c>
    </row>
    <row r="295" s="12" customFormat="1" ht="22.8" customHeight="1">
      <c r="A295" s="12"/>
      <c r="B295" s="203"/>
      <c r="C295" s="204"/>
      <c r="D295" s="205" t="s">
        <v>81</v>
      </c>
      <c r="E295" s="217" t="s">
        <v>162</v>
      </c>
      <c r="F295" s="217" t="s">
        <v>390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SUM(P296:P375)</f>
        <v>0</v>
      </c>
      <c r="Q295" s="211"/>
      <c r="R295" s="212">
        <f>SUM(R296:R375)</f>
        <v>68.08327091910499</v>
      </c>
      <c r="S295" s="211"/>
      <c r="T295" s="213">
        <f>SUM(T296:T375)</f>
        <v>1.0705199999999999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90</v>
      </c>
      <c r="AT295" s="215" t="s">
        <v>81</v>
      </c>
      <c r="AU295" s="215" t="s">
        <v>90</v>
      </c>
      <c r="AY295" s="214" t="s">
        <v>155</v>
      </c>
      <c r="BK295" s="216">
        <f>SUM(BK296:BK375)</f>
        <v>0</v>
      </c>
    </row>
    <row r="296" s="2" customFormat="1" ht="24.15" customHeight="1">
      <c r="A296" s="39"/>
      <c r="B296" s="40"/>
      <c r="C296" s="219" t="s">
        <v>391</v>
      </c>
      <c r="D296" s="219" t="s">
        <v>157</v>
      </c>
      <c r="E296" s="220" t="s">
        <v>392</v>
      </c>
      <c r="F296" s="221" t="s">
        <v>393</v>
      </c>
      <c r="G296" s="222" t="s">
        <v>217</v>
      </c>
      <c r="H296" s="223">
        <v>0.012</v>
      </c>
      <c r="I296" s="224"/>
      <c r="J296" s="225">
        <f>ROUND(I296*H296,2)</f>
        <v>0</v>
      </c>
      <c r="K296" s="221" t="s">
        <v>161</v>
      </c>
      <c r="L296" s="45"/>
      <c r="M296" s="226" t="s">
        <v>1</v>
      </c>
      <c r="N296" s="227" t="s">
        <v>47</v>
      </c>
      <c r="O296" s="92"/>
      <c r="P296" s="228">
        <f>O296*H296</f>
        <v>0</v>
      </c>
      <c r="Q296" s="228">
        <v>1.0597380000000001</v>
      </c>
      <c r="R296" s="228">
        <f>Q296*H296</f>
        <v>0.012716856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162</v>
      </c>
      <c r="AT296" s="230" t="s">
        <v>157</v>
      </c>
      <c r="AU296" s="230" t="s">
        <v>92</v>
      </c>
      <c r="AY296" s="17" t="s">
        <v>155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90</v>
      </c>
      <c r="BK296" s="231">
        <f>ROUND(I296*H296,2)</f>
        <v>0</v>
      </c>
      <c r="BL296" s="17" t="s">
        <v>162</v>
      </c>
      <c r="BM296" s="230" t="s">
        <v>394</v>
      </c>
    </row>
    <row r="297" s="13" customFormat="1">
      <c r="A297" s="13"/>
      <c r="B297" s="232"/>
      <c r="C297" s="233"/>
      <c r="D297" s="234" t="s">
        <v>164</v>
      </c>
      <c r="E297" s="235" t="s">
        <v>1</v>
      </c>
      <c r="F297" s="236" t="s">
        <v>395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164</v>
      </c>
      <c r="AU297" s="242" t="s">
        <v>92</v>
      </c>
      <c r="AV297" s="13" t="s">
        <v>90</v>
      </c>
      <c r="AW297" s="13" t="s">
        <v>39</v>
      </c>
      <c r="AX297" s="13" t="s">
        <v>82</v>
      </c>
      <c r="AY297" s="242" t="s">
        <v>155</v>
      </c>
    </row>
    <row r="298" s="14" customFormat="1">
      <c r="A298" s="14"/>
      <c r="B298" s="243"/>
      <c r="C298" s="244"/>
      <c r="D298" s="234" t="s">
        <v>164</v>
      </c>
      <c r="E298" s="245" t="s">
        <v>1</v>
      </c>
      <c r="F298" s="246" t="s">
        <v>396</v>
      </c>
      <c r="G298" s="244"/>
      <c r="H298" s="247">
        <v>0.012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164</v>
      </c>
      <c r="AU298" s="253" t="s">
        <v>92</v>
      </c>
      <c r="AV298" s="14" t="s">
        <v>92</v>
      </c>
      <c r="AW298" s="14" t="s">
        <v>39</v>
      </c>
      <c r="AX298" s="14" t="s">
        <v>82</v>
      </c>
      <c r="AY298" s="253" t="s">
        <v>155</v>
      </c>
    </row>
    <row r="299" s="15" customFormat="1">
      <c r="A299" s="15"/>
      <c r="B299" s="254"/>
      <c r="C299" s="255"/>
      <c r="D299" s="234" t="s">
        <v>164</v>
      </c>
      <c r="E299" s="256" t="s">
        <v>1</v>
      </c>
      <c r="F299" s="257" t="s">
        <v>170</v>
      </c>
      <c r="G299" s="255"/>
      <c r="H299" s="258">
        <v>0.012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164</v>
      </c>
      <c r="AU299" s="264" t="s">
        <v>92</v>
      </c>
      <c r="AV299" s="15" t="s">
        <v>162</v>
      </c>
      <c r="AW299" s="15" t="s">
        <v>39</v>
      </c>
      <c r="AX299" s="15" t="s">
        <v>90</v>
      </c>
      <c r="AY299" s="264" t="s">
        <v>155</v>
      </c>
    </row>
    <row r="300" s="2" customFormat="1" ht="21.75" customHeight="1">
      <c r="A300" s="39"/>
      <c r="B300" s="40"/>
      <c r="C300" s="219" t="s">
        <v>397</v>
      </c>
      <c r="D300" s="219" t="s">
        <v>157</v>
      </c>
      <c r="E300" s="220" t="s">
        <v>398</v>
      </c>
      <c r="F300" s="221" t="s">
        <v>399</v>
      </c>
      <c r="G300" s="222" t="s">
        <v>195</v>
      </c>
      <c r="H300" s="223">
        <v>12.199999999999999</v>
      </c>
      <c r="I300" s="224"/>
      <c r="J300" s="225">
        <f>ROUND(I300*H300,2)</f>
        <v>0</v>
      </c>
      <c r="K300" s="221" t="s">
        <v>161</v>
      </c>
      <c r="L300" s="45"/>
      <c r="M300" s="226" t="s">
        <v>1</v>
      </c>
      <c r="N300" s="227" t="s">
        <v>47</v>
      </c>
      <c r="O300" s="92"/>
      <c r="P300" s="228">
        <f>O300*H300</f>
        <v>0</v>
      </c>
      <c r="Q300" s="228">
        <v>2.502202</v>
      </c>
      <c r="R300" s="228">
        <f>Q300*H300</f>
        <v>30.526864399999997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162</v>
      </c>
      <c r="AT300" s="230" t="s">
        <v>157</v>
      </c>
      <c r="AU300" s="230" t="s">
        <v>92</v>
      </c>
      <c r="AY300" s="17" t="s">
        <v>155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90</v>
      </c>
      <c r="BK300" s="231">
        <f>ROUND(I300*H300,2)</f>
        <v>0</v>
      </c>
      <c r="BL300" s="17" t="s">
        <v>162</v>
      </c>
      <c r="BM300" s="230" t="s">
        <v>400</v>
      </c>
    </row>
    <row r="301" s="13" customFormat="1">
      <c r="A301" s="13"/>
      <c r="B301" s="232"/>
      <c r="C301" s="233"/>
      <c r="D301" s="234" t="s">
        <v>164</v>
      </c>
      <c r="E301" s="235" t="s">
        <v>1</v>
      </c>
      <c r="F301" s="236" t="s">
        <v>401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164</v>
      </c>
      <c r="AU301" s="242" t="s">
        <v>92</v>
      </c>
      <c r="AV301" s="13" t="s">
        <v>90</v>
      </c>
      <c r="AW301" s="13" t="s">
        <v>39</v>
      </c>
      <c r="AX301" s="13" t="s">
        <v>82</v>
      </c>
      <c r="AY301" s="242" t="s">
        <v>155</v>
      </c>
    </row>
    <row r="302" s="14" customFormat="1">
      <c r="A302" s="14"/>
      <c r="B302" s="243"/>
      <c r="C302" s="244"/>
      <c r="D302" s="234" t="s">
        <v>164</v>
      </c>
      <c r="E302" s="245" t="s">
        <v>1</v>
      </c>
      <c r="F302" s="246" t="s">
        <v>402</v>
      </c>
      <c r="G302" s="244"/>
      <c r="H302" s="247">
        <v>12.199999999999999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164</v>
      </c>
      <c r="AU302" s="253" t="s">
        <v>92</v>
      </c>
      <c r="AV302" s="14" t="s">
        <v>92</v>
      </c>
      <c r="AW302" s="14" t="s">
        <v>39</v>
      </c>
      <c r="AX302" s="14" t="s">
        <v>82</v>
      </c>
      <c r="AY302" s="253" t="s">
        <v>155</v>
      </c>
    </row>
    <row r="303" s="15" customFormat="1">
      <c r="A303" s="15"/>
      <c r="B303" s="254"/>
      <c r="C303" s="255"/>
      <c r="D303" s="234" t="s">
        <v>164</v>
      </c>
      <c r="E303" s="256" t="s">
        <v>1</v>
      </c>
      <c r="F303" s="257" t="s">
        <v>170</v>
      </c>
      <c r="G303" s="255"/>
      <c r="H303" s="258">
        <v>12.199999999999999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164</v>
      </c>
      <c r="AU303" s="264" t="s">
        <v>92</v>
      </c>
      <c r="AV303" s="15" t="s">
        <v>162</v>
      </c>
      <c r="AW303" s="15" t="s">
        <v>39</v>
      </c>
      <c r="AX303" s="15" t="s">
        <v>90</v>
      </c>
      <c r="AY303" s="264" t="s">
        <v>155</v>
      </c>
    </row>
    <row r="304" s="2" customFormat="1" ht="37.8" customHeight="1">
      <c r="A304" s="39"/>
      <c r="B304" s="40"/>
      <c r="C304" s="219" t="s">
        <v>403</v>
      </c>
      <c r="D304" s="219" t="s">
        <v>157</v>
      </c>
      <c r="E304" s="220" t="s">
        <v>404</v>
      </c>
      <c r="F304" s="221" t="s">
        <v>405</v>
      </c>
      <c r="G304" s="222" t="s">
        <v>195</v>
      </c>
      <c r="H304" s="223">
        <v>12.199999999999999</v>
      </c>
      <c r="I304" s="224"/>
      <c r="J304" s="225">
        <f>ROUND(I304*H304,2)</f>
        <v>0</v>
      </c>
      <c r="K304" s="221" t="s">
        <v>161</v>
      </c>
      <c r="L304" s="45"/>
      <c r="M304" s="226" t="s">
        <v>1</v>
      </c>
      <c r="N304" s="227" t="s">
        <v>47</v>
      </c>
      <c r="O304" s="92"/>
      <c r="P304" s="228">
        <f>O304*H304</f>
        <v>0</v>
      </c>
      <c r="Q304" s="228">
        <v>0.048579999999999998</v>
      </c>
      <c r="R304" s="228">
        <f>Q304*H304</f>
        <v>0.59267599999999998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162</v>
      </c>
      <c r="AT304" s="230" t="s">
        <v>157</v>
      </c>
      <c r="AU304" s="230" t="s">
        <v>92</v>
      </c>
      <c r="AY304" s="17" t="s">
        <v>155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90</v>
      </c>
      <c r="BK304" s="231">
        <f>ROUND(I304*H304,2)</f>
        <v>0</v>
      </c>
      <c r="BL304" s="17" t="s">
        <v>162</v>
      </c>
      <c r="BM304" s="230" t="s">
        <v>406</v>
      </c>
    </row>
    <row r="305" s="2" customFormat="1" ht="24.15" customHeight="1">
      <c r="A305" s="39"/>
      <c r="B305" s="40"/>
      <c r="C305" s="219" t="s">
        <v>407</v>
      </c>
      <c r="D305" s="219" t="s">
        <v>157</v>
      </c>
      <c r="E305" s="220" t="s">
        <v>408</v>
      </c>
      <c r="F305" s="221" t="s">
        <v>409</v>
      </c>
      <c r="G305" s="222" t="s">
        <v>160</v>
      </c>
      <c r="H305" s="223">
        <v>14.994</v>
      </c>
      <c r="I305" s="224"/>
      <c r="J305" s="225">
        <f>ROUND(I305*H305,2)</f>
        <v>0</v>
      </c>
      <c r="K305" s="221" t="s">
        <v>161</v>
      </c>
      <c r="L305" s="45"/>
      <c r="M305" s="226" t="s">
        <v>1</v>
      </c>
      <c r="N305" s="227" t="s">
        <v>47</v>
      </c>
      <c r="O305" s="92"/>
      <c r="P305" s="228">
        <f>O305*H305</f>
        <v>0</v>
      </c>
      <c r="Q305" s="228">
        <v>0.0074959199999999997</v>
      </c>
      <c r="R305" s="228">
        <f>Q305*H305</f>
        <v>0.11239382447999999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162</v>
      </c>
      <c r="AT305" s="230" t="s">
        <v>157</v>
      </c>
      <c r="AU305" s="230" t="s">
        <v>92</v>
      </c>
      <c r="AY305" s="17" t="s">
        <v>155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90</v>
      </c>
      <c r="BK305" s="231">
        <f>ROUND(I305*H305,2)</f>
        <v>0</v>
      </c>
      <c r="BL305" s="17" t="s">
        <v>162</v>
      </c>
      <c r="BM305" s="230" t="s">
        <v>410</v>
      </c>
    </row>
    <row r="306" s="13" customFormat="1">
      <c r="A306" s="13"/>
      <c r="B306" s="232"/>
      <c r="C306" s="233"/>
      <c r="D306" s="234" t="s">
        <v>164</v>
      </c>
      <c r="E306" s="235" t="s">
        <v>1</v>
      </c>
      <c r="F306" s="236" t="s">
        <v>411</v>
      </c>
      <c r="G306" s="233"/>
      <c r="H306" s="235" t="s">
        <v>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164</v>
      </c>
      <c r="AU306" s="242" t="s">
        <v>92</v>
      </c>
      <c r="AV306" s="13" t="s">
        <v>90</v>
      </c>
      <c r="AW306" s="13" t="s">
        <v>39</v>
      </c>
      <c r="AX306" s="13" t="s">
        <v>82</v>
      </c>
      <c r="AY306" s="242" t="s">
        <v>155</v>
      </c>
    </row>
    <row r="307" s="14" customFormat="1">
      <c r="A307" s="14"/>
      <c r="B307" s="243"/>
      <c r="C307" s="244"/>
      <c r="D307" s="234" t="s">
        <v>164</v>
      </c>
      <c r="E307" s="245" t="s">
        <v>1</v>
      </c>
      <c r="F307" s="246" t="s">
        <v>412</v>
      </c>
      <c r="G307" s="244"/>
      <c r="H307" s="247">
        <v>3.6440000000000001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164</v>
      </c>
      <c r="AU307" s="253" t="s">
        <v>92</v>
      </c>
      <c r="AV307" s="14" t="s">
        <v>92</v>
      </c>
      <c r="AW307" s="14" t="s">
        <v>39</v>
      </c>
      <c r="AX307" s="14" t="s">
        <v>82</v>
      </c>
      <c r="AY307" s="253" t="s">
        <v>155</v>
      </c>
    </row>
    <row r="308" s="14" customFormat="1">
      <c r="A308" s="14"/>
      <c r="B308" s="243"/>
      <c r="C308" s="244"/>
      <c r="D308" s="234" t="s">
        <v>164</v>
      </c>
      <c r="E308" s="245" t="s">
        <v>1</v>
      </c>
      <c r="F308" s="246" t="s">
        <v>413</v>
      </c>
      <c r="G308" s="244"/>
      <c r="H308" s="247">
        <v>0.99399999999999999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164</v>
      </c>
      <c r="AU308" s="253" t="s">
        <v>92</v>
      </c>
      <c r="AV308" s="14" t="s">
        <v>92</v>
      </c>
      <c r="AW308" s="14" t="s">
        <v>39</v>
      </c>
      <c r="AX308" s="14" t="s">
        <v>82</v>
      </c>
      <c r="AY308" s="253" t="s">
        <v>155</v>
      </c>
    </row>
    <row r="309" s="13" customFormat="1">
      <c r="A309" s="13"/>
      <c r="B309" s="232"/>
      <c r="C309" s="233"/>
      <c r="D309" s="234" t="s">
        <v>164</v>
      </c>
      <c r="E309" s="235" t="s">
        <v>1</v>
      </c>
      <c r="F309" s="236" t="s">
        <v>414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164</v>
      </c>
      <c r="AU309" s="242" t="s">
        <v>92</v>
      </c>
      <c r="AV309" s="13" t="s">
        <v>90</v>
      </c>
      <c r="AW309" s="13" t="s">
        <v>39</v>
      </c>
      <c r="AX309" s="13" t="s">
        <v>82</v>
      </c>
      <c r="AY309" s="242" t="s">
        <v>155</v>
      </c>
    </row>
    <row r="310" s="14" customFormat="1">
      <c r="A310" s="14"/>
      <c r="B310" s="243"/>
      <c r="C310" s="244"/>
      <c r="D310" s="234" t="s">
        <v>164</v>
      </c>
      <c r="E310" s="245" t="s">
        <v>1</v>
      </c>
      <c r="F310" s="246" t="s">
        <v>415</v>
      </c>
      <c r="G310" s="244"/>
      <c r="H310" s="247">
        <v>4.2080000000000002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164</v>
      </c>
      <c r="AU310" s="253" t="s">
        <v>92</v>
      </c>
      <c r="AV310" s="14" t="s">
        <v>92</v>
      </c>
      <c r="AW310" s="14" t="s">
        <v>39</v>
      </c>
      <c r="AX310" s="14" t="s">
        <v>82</v>
      </c>
      <c r="AY310" s="253" t="s">
        <v>155</v>
      </c>
    </row>
    <row r="311" s="14" customFormat="1">
      <c r="A311" s="14"/>
      <c r="B311" s="243"/>
      <c r="C311" s="244"/>
      <c r="D311" s="234" t="s">
        <v>164</v>
      </c>
      <c r="E311" s="245" t="s">
        <v>1</v>
      </c>
      <c r="F311" s="246" t="s">
        <v>416</v>
      </c>
      <c r="G311" s="244"/>
      <c r="H311" s="247">
        <v>1.1479999999999999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164</v>
      </c>
      <c r="AU311" s="253" t="s">
        <v>92</v>
      </c>
      <c r="AV311" s="14" t="s">
        <v>92</v>
      </c>
      <c r="AW311" s="14" t="s">
        <v>39</v>
      </c>
      <c r="AX311" s="14" t="s">
        <v>82</v>
      </c>
      <c r="AY311" s="253" t="s">
        <v>155</v>
      </c>
    </row>
    <row r="312" s="13" customFormat="1">
      <c r="A312" s="13"/>
      <c r="B312" s="232"/>
      <c r="C312" s="233"/>
      <c r="D312" s="234" t="s">
        <v>164</v>
      </c>
      <c r="E312" s="235" t="s">
        <v>1</v>
      </c>
      <c r="F312" s="236" t="s">
        <v>417</v>
      </c>
      <c r="G312" s="233"/>
      <c r="H312" s="235" t="s">
        <v>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164</v>
      </c>
      <c r="AU312" s="242" t="s">
        <v>92</v>
      </c>
      <c r="AV312" s="13" t="s">
        <v>90</v>
      </c>
      <c r="AW312" s="13" t="s">
        <v>39</v>
      </c>
      <c r="AX312" s="13" t="s">
        <v>82</v>
      </c>
      <c r="AY312" s="242" t="s">
        <v>155</v>
      </c>
    </row>
    <row r="313" s="14" customFormat="1">
      <c r="A313" s="14"/>
      <c r="B313" s="243"/>
      <c r="C313" s="244"/>
      <c r="D313" s="234" t="s">
        <v>164</v>
      </c>
      <c r="E313" s="245" t="s">
        <v>1</v>
      </c>
      <c r="F313" s="246" t="s">
        <v>418</v>
      </c>
      <c r="G313" s="244"/>
      <c r="H313" s="247">
        <v>2.5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164</v>
      </c>
      <c r="AU313" s="253" t="s">
        <v>92</v>
      </c>
      <c r="AV313" s="14" t="s">
        <v>92</v>
      </c>
      <c r="AW313" s="14" t="s">
        <v>39</v>
      </c>
      <c r="AX313" s="14" t="s">
        <v>82</v>
      </c>
      <c r="AY313" s="253" t="s">
        <v>155</v>
      </c>
    </row>
    <row r="314" s="13" customFormat="1">
      <c r="A314" s="13"/>
      <c r="B314" s="232"/>
      <c r="C314" s="233"/>
      <c r="D314" s="234" t="s">
        <v>164</v>
      </c>
      <c r="E314" s="235" t="s">
        <v>1</v>
      </c>
      <c r="F314" s="236" t="s">
        <v>419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164</v>
      </c>
      <c r="AU314" s="242" t="s">
        <v>92</v>
      </c>
      <c r="AV314" s="13" t="s">
        <v>90</v>
      </c>
      <c r="AW314" s="13" t="s">
        <v>39</v>
      </c>
      <c r="AX314" s="13" t="s">
        <v>82</v>
      </c>
      <c r="AY314" s="242" t="s">
        <v>155</v>
      </c>
    </row>
    <row r="315" s="14" customFormat="1">
      <c r="A315" s="14"/>
      <c r="B315" s="243"/>
      <c r="C315" s="244"/>
      <c r="D315" s="234" t="s">
        <v>164</v>
      </c>
      <c r="E315" s="245" t="s">
        <v>1</v>
      </c>
      <c r="F315" s="246" t="s">
        <v>418</v>
      </c>
      <c r="G315" s="244"/>
      <c r="H315" s="247">
        <v>2.5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164</v>
      </c>
      <c r="AU315" s="253" t="s">
        <v>92</v>
      </c>
      <c r="AV315" s="14" t="s">
        <v>92</v>
      </c>
      <c r="AW315" s="14" t="s">
        <v>39</v>
      </c>
      <c r="AX315" s="14" t="s">
        <v>82</v>
      </c>
      <c r="AY315" s="253" t="s">
        <v>155</v>
      </c>
    </row>
    <row r="316" s="15" customFormat="1">
      <c r="A316" s="15"/>
      <c r="B316" s="254"/>
      <c r="C316" s="255"/>
      <c r="D316" s="234" t="s">
        <v>164</v>
      </c>
      <c r="E316" s="256" t="s">
        <v>1</v>
      </c>
      <c r="F316" s="257" t="s">
        <v>170</v>
      </c>
      <c r="G316" s="255"/>
      <c r="H316" s="258">
        <v>14.994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164</v>
      </c>
      <c r="AU316" s="264" t="s">
        <v>92</v>
      </c>
      <c r="AV316" s="15" t="s">
        <v>162</v>
      </c>
      <c r="AW316" s="15" t="s">
        <v>39</v>
      </c>
      <c r="AX316" s="15" t="s">
        <v>90</v>
      </c>
      <c r="AY316" s="264" t="s">
        <v>155</v>
      </c>
    </row>
    <row r="317" s="2" customFormat="1" ht="24.15" customHeight="1">
      <c r="A317" s="39"/>
      <c r="B317" s="40"/>
      <c r="C317" s="219" t="s">
        <v>420</v>
      </c>
      <c r="D317" s="219" t="s">
        <v>157</v>
      </c>
      <c r="E317" s="220" t="s">
        <v>421</v>
      </c>
      <c r="F317" s="221" t="s">
        <v>422</v>
      </c>
      <c r="G317" s="222" t="s">
        <v>160</v>
      </c>
      <c r="H317" s="223">
        <v>14.994</v>
      </c>
      <c r="I317" s="224"/>
      <c r="J317" s="225">
        <f>ROUND(I317*H317,2)</f>
        <v>0</v>
      </c>
      <c r="K317" s="221" t="s">
        <v>161</v>
      </c>
      <c r="L317" s="45"/>
      <c r="M317" s="226" t="s">
        <v>1</v>
      </c>
      <c r="N317" s="227" t="s">
        <v>47</v>
      </c>
      <c r="O317" s="92"/>
      <c r="P317" s="228">
        <f>O317*H317</f>
        <v>0</v>
      </c>
      <c r="Q317" s="228">
        <v>4.5000000000000003E-05</v>
      </c>
      <c r="R317" s="228">
        <f>Q317*H317</f>
        <v>0.00067473000000000001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162</v>
      </c>
      <c r="AT317" s="230" t="s">
        <v>157</v>
      </c>
      <c r="AU317" s="230" t="s">
        <v>92</v>
      </c>
      <c r="AY317" s="17" t="s">
        <v>155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90</v>
      </c>
      <c r="BK317" s="231">
        <f>ROUND(I317*H317,2)</f>
        <v>0</v>
      </c>
      <c r="BL317" s="17" t="s">
        <v>162</v>
      </c>
      <c r="BM317" s="230" t="s">
        <v>423</v>
      </c>
    </row>
    <row r="318" s="2" customFormat="1" ht="24.15" customHeight="1">
      <c r="A318" s="39"/>
      <c r="B318" s="40"/>
      <c r="C318" s="219" t="s">
        <v>28</v>
      </c>
      <c r="D318" s="219" t="s">
        <v>157</v>
      </c>
      <c r="E318" s="220" t="s">
        <v>424</v>
      </c>
      <c r="F318" s="221" t="s">
        <v>425</v>
      </c>
      <c r="G318" s="222" t="s">
        <v>160</v>
      </c>
      <c r="H318" s="223">
        <v>21.553999999999998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47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162</v>
      </c>
      <c r="AT318" s="230" t="s">
        <v>157</v>
      </c>
      <c r="AU318" s="230" t="s">
        <v>92</v>
      </c>
      <c r="AY318" s="17" t="s">
        <v>155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90</v>
      </c>
      <c r="BK318" s="231">
        <f>ROUND(I318*H318,2)</f>
        <v>0</v>
      </c>
      <c r="BL318" s="17" t="s">
        <v>162</v>
      </c>
      <c r="BM318" s="230" t="s">
        <v>426</v>
      </c>
    </row>
    <row r="319" s="13" customFormat="1">
      <c r="A319" s="13"/>
      <c r="B319" s="232"/>
      <c r="C319" s="233"/>
      <c r="D319" s="234" t="s">
        <v>164</v>
      </c>
      <c r="E319" s="235" t="s">
        <v>1</v>
      </c>
      <c r="F319" s="236" t="s">
        <v>427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164</v>
      </c>
      <c r="AU319" s="242" t="s">
        <v>92</v>
      </c>
      <c r="AV319" s="13" t="s">
        <v>90</v>
      </c>
      <c r="AW319" s="13" t="s">
        <v>39</v>
      </c>
      <c r="AX319" s="13" t="s">
        <v>82</v>
      </c>
      <c r="AY319" s="242" t="s">
        <v>155</v>
      </c>
    </row>
    <row r="320" s="14" customFormat="1">
      <c r="A320" s="14"/>
      <c r="B320" s="243"/>
      <c r="C320" s="244"/>
      <c r="D320" s="234" t="s">
        <v>164</v>
      </c>
      <c r="E320" s="245" t="s">
        <v>1</v>
      </c>
      <c r="F320" s="246" t="s">
        <v>428</v>
      </c>
      <c r="G320" s="244"/>
      <c r="H320" s="247">
        <v>16.690000000000001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164</v>
      </c>
      <c r="AU320" s="253" t="s">
        <v>92</v>
      </c>
      <c r="AV320" s="14" t="s">
        <v>92</v>
      </c>
      <c r="AW320" s="14" t="s">
        <v>39</v>
      </c>
      <c r="AX320" s="14" t="s">
        <v>82</v>
      </c>
      <c r="AY320" s="253" t="s">
        <v>155</v>
      </c>
    </row>
    <row r="321" s="13" customFormat="1">
      <c r="A321" s="13"/>
      <c r="B321" s="232"/>
      <c r="C321" s="233"/>
      <c r="D321" s="234" t="s">
        <v>164</v>
      </c>
      <c r="E321" s="235" t="s">
        <v>1</v>
      </c>
      <c r="F321" s="236" t="s">
        <v>429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164</v>
      </c>
      <c r="AU321" s="242" t="s">
        <v>92</v>
      </c>
      <c r="AV321" s="13" t="s">
        <v>90</v>
      </c>
      <c r="AW321" s="13" t="s">
        <v>39</v>
      </c>
      <c r="AX321" s="13" t="s">
        <v>82</v>
      </c>
      <c r="AY321" s="242" t="s">
        <v>155</v>
      </c>
    </row>
    <row r="322" s="14" customFormat="1">
      <c r="A322" s="14"/>
      <c r="B322" s="243"/>
      <c r="C322" s="244"/>
      <c r="D322" s="234" t="s">
        <v>164</v>
      </c>
      <c r="E322" s="245" t="s">
        <v>1</v>
      </c>
      <c r="F322" s="246" t="s">
        <v>430</v>
      </c>
      <c r="G322" s="244"/>
      <c r="H322" s="247">
        <v>2.4319999999999999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164</v>
      </c>
      <c r="AU322" s="253" t="s">
        <v>92</v>
      </c>
      <c r="AV322" s="14" t="s">
        <v>92</v>
      </c>
      <c r="AW322" s="14" t="s">
        <v>39</v>
      </c>
      <c r="AX322" s="14" t="s">
        <v>82</v>
      </c>
      <c r="AY322" s="253" t="s">
        <v>155</v>
      </c>
    </row>
    <row r="323" s="13" customFormat="1">
      <c r="A323" s="13"/>
      <c r="B323" s="232"/>
      <c r="C323" s="233"/>
      <c r="D323" s="234" t="s">
        <v>164</v>
      </c>
      <c r="E323" s="235" t="s">
        <v>1</v>
      </c>
      <c r="F323" s="236" t="s">
        <v>431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164</v>
      </c>
      <c r="AU323" s="242" t="s">
        <v>92</v>
      </c>
      <c r="AV323" s="13" t="s">
        <v>90</v>
      </c>
      <c r="AW323" s="13" t="s">
        <v>39</v>
      </c>
      <c r="AX323" s="13" t="s">
        <v>82</v>
      </c>
      <c r="AY323" s="242" t="s">
        <v>155</v>
      </c>
    </row>
    <row r="324" s="14" customFormat="1">
      <c r="A324" s="14"/>
      <c r="B324" s="243"/>
      <c r="C324" s="244"/>
      <c r="D324" s="234" t="s">
        <v>164</v>
      </c>
      <c r="E324" s="245" t="s">
        <v>1</v>
      </c>
      <c r="F324" s="246" t="s">
        <v>430</v>
      </c>
      <c r="G324" s="244"/>
      <c r="H324" s="247">
        <v>2.4319999999999999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164</v>
      </c>
      <c r="AU324" s="253" t="s">
        <v>92</v>
      </c>
      <c r="AV324" s="14" t="s">
        <v>92</v>
      </c>
      <c r="AW324" s="14" t="s">
        <v>39</v>
      </c>
      <c r="AX324" s="14" t="s">
        <v>82</v>
      </c>
      <c r="AY324" s="253" t="s">
        <v>155</v>
      </c>
    </row>
    <row r="325" s="15" customFormat="1">
      <c r="A325" s="15"/>
      <c r="B325" s="254"/>
      <c r="C325" s="255"/>
      <c r="D325" s="234" t="s">
        <v>164</v>
      </c>
      <c r="E325" s="256" t="s">
        <v>1</v>
      </c>
      <c r="F325" s="257" t="s">
        <v>170</v>
      </c>
      <c r="G325" s="255"/>
      <c r="H325" s="258">
        <v>21.553999999999998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164</v>
      </c>
      <c r="AU325" s="264" t="s">
        <v>92</v>
      </c>
      <c r="AV325" s="15" t="s">
        <v>162</v>
      </c>
      <c r="AW325" s="15" t="s">
        <v>39</v>
      </c>
      <c r="AX325" s="15" t="s">
        <v>90</v>
      </c>
      <c r="AY325" s="264" t="s">
        <v>155</v>
      </c>
    </row>
    <row r="326" s="2" customFormat="1" ht="24.15" customHeight="1">
      <c r="A326" s="39"/>
      <c r="B326" s="40"/>
      <c r="C326" s="219" t="s">
        <v>432</v>
      </c>
      <c r="D326" s="219" t="s">
        <v>157</v>
      </c>
      <c r="E326" s="220" t="s">
        <v>433</v>
      </c>
      <c r="F326" s="221" t="s">
        <v>434</v>
      </c>
      <c r="G326" s="222" t="s">
        <v>160</v>
      </c>
      <c r="H326" s="223">
        <v>21.553999999999998</v>
      </c>
      <c r="I326" s="224"/>
      <c r="J326" s="225">
        <f>ROUND(I326*H326,2)</f>
        <v>0</v>
      </c>
      <c r="K326" s="221" t="s">
        <v>1</v>
      </c>
      <c r="L326" s="45"/>
      <c r="M326" s="226" t="s">
        <v>1</v>
      </c>
      <c r="N326" s="227" t="s">
        <v>47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162</v>
      </c>
      <c r="AT326" s="230" t="s">
        <v>157</v>
      </c>
      <c r="AU326" s="230" t="s">
        <v>92</v>
      </c>
      <c r="AY326" s="17" t="s">
        <v>155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90</v>
      </c>
      <c r="BK326" s="231">
        <f>ROUND(I326*H326,2)</f>
        <v>0</v>
      </c>
      <c r="BL326" s="17" t="s">
        <v>162</v>
      </c>
      <c r="BM326" s="230" t="s">
        <v>435</v>
      </c>
    </row>
    <row r="327" s="14" customFormat="1">
      <c r="A327" s="14"/>
      <c r="B327" s="243"/>
      <c r="C327" s="244"/>
      <c r="D327" s="234" t="s">
        <v>164</v>
      </c>
      <c r="E327" s="245" t="s">
        <v>1</v>
      </c>
      <c r="F327" s="246" t="s">
        <v>436</v>
      </c>
      <c r="G327" s="244"/>
      <c r="H327" s="247">
        <v>21.553999999999998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164</v>
      </c>
      <c r="AU327" s="253" t="s">
        <v>92</v>
      </c>
      <c r="AV327" s="14" t="s">
        <v>92</v>
      </c>
      <c r="AW327" s="14" t="s">
        <v>39</v>
      </c>
      <c r="AX327" s="14" t="s">
        <v>82</v>
      </c>
      <c r="AY327" s="253" t="s">
        <v>155</v>
      </c>
    </row>
    <row r="328" s="15" customFormat="1">
      <c r="A328" s="15"/>
      <c r="B328" s="254"/>
      <c r="C328" s="255"/>
      <c r="D328" s="234" t="s">
        <v>164</v>
      </c>
      <c r="E328" s="256" t="s">
        <v>1</v>
      </c>
      <c r="F328" s="257" t="s">
        <v>170</v>
      </c>
      <c r="G328" s="255"/>
      <c r="H328" s="258">
        <v>21.553999999999998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164</v>
      </c>
      <c r="AU328" s="264" t="s">
        <v>92</v>
      </c>
      <c r="AV328" s="15" t="s">
        <v>162</v>
      </c>
      <c r="AW328" s="15" t="s">
        <v>39</v>
      </c>
      <c r="AX328" s="15" t="s">
        <v>90</v>
      </c>
      <c r="AY328" s="264" t="s">
        <v>155</v>
      </c>
    </row>
    <row r="329" s="2" customFormat="1" ht="21.75" customHeight="1">
      <c r="A329" s="39"/>
      <c r="B329" s="40"/>
      <c r="C329" s="219" t="s">
        <v>437</v>
      </c>
      <c r="D329" s="219" t="s">
        <v>157</v>
      </c>
      <c r="E329" s="220" t="s">
        <v>438</v>
      </c>
      <c r="F329" s="221" t="s">
        <v>439</v>
      </c>
      <c r="G329" s="222" t="s">
        <v>217</v>
      </c>
      <c r="H329" s="223">
        <v>3.5019999999999998</v>
      </c>
      <c r="I329" s="224"/>
      <c r="J329" s="225">
        <f>ROUND(I329*H329,2)</f>
        <v>0</v>
      </c>
      <c r="K329" s="221" t="s">
        <v>161</v>
      </c>
      <c r="L329" s="45"/>
      <c r="M329" s="226" t="s">
        <v>1</v>
      </c>
      <c r="N329" s="227" t="s">
        <v>47</v>
      </c>
      <c r="O329" s="92"/>
      <c r="P329" s="228">
        <f>O329*H329</f>
        <v>0</v>
      </c>
      <c r="Q329" s="228">
        <v>1.0492655</v>
      </c>
      <c r="R329" s="228">
        <f>Q329*H329</f>
        <v>3.6745277809999997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162</v>
      </c>
      <c r="AT329" s="230" t="s">
        <v>157</v>
      </c>
      <c r="AU329" s="230" t="s">
        <v>92</v>
      </c>
      <c r="AY329" s="17" t="s">
        <v>155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90</v>
      </c>
      <c r="BK329" s="231">
        <f>ROUND(I329*H329,2)</f>
        <v>0</v>
      </c>
      <c r="BL329" s="17" t="s">
        <v>162</v>
      </c>
      <c r="BM329" s="230" t="s">
        <v>440</v>
      </c>
    </row>
    <row r="330" s="13" customFormat="1">
      <c r="A330" s="13"/>
      <c r="B330" s="232"/>
      <c r="C330" s="233"/>
      <c r="D330" s="234" t="s">
        <v>164</v>
      </c>
      <c r="E330" s="235" t="s">
        <v>1</v>
      </c>
      <c r="F330" s="236" t="s">
        <v>441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164</v>
      </c>
      <c r="AU330" s="242" t="s">
        <v>92</v>
      </c>
      <c r="AV330" s="13" t="s">
        <v>90</v>
      </c>
      <c r="AW330" s="13" t="s">
        <v>39</v>
      </c>
      <c r="AX330" s="13" t="s">
        <v>82</v>
      </c>
      <c r="AY330" s="242" t="s">
        <v>155</v>
      </c>
    </row>
    <row r="331" s="14" customFormat="1">
      <c r="A331" s="14"/>
      <c r="B331" s="243"/>
      <c r="C331" s="244"/>
      <c r="D331" s="234" t="s">
        <v>164</v>
      </c>
      <c r="E331" s="245" t="s">
        <v>1</v>
      </c>
      <c r="F331" s="246" t="s">
        <v>442</v>
      </c>
      <c r="G331" s="244"/>
      <c r="H331" s="247">
        <v>3.5019999999999998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164</v>
      </c>
      <c r="AU331" s="253" t="s">
        <v>92</v>
      </c>
      <c r="AV331" s="14" t="s">
        <v>92</v>
      </c>
      <c r="AW331" s="14" t="s">
        <v>39</v>
      </c>
      <c r="AX331" s="14" t="s">
        <v>82</v>
      </c>
      <c r="AY331" s="253" t="s">
        <v>155</v>
      </c>
    </row>
    <row r="332" s="15" customFormat="1">
      <c r="A332" s="15"/>
      <c r="B332" s="254"/>
      <c r="C332" s="255"/>
      <c r="D332" s="234" t="s">
        <v>164</v>
      </c>
      <c r="E332" s="256" t="s">
        <v>1</v>
      </c>
      <c r="F332" s="257" t="s">
        <v>170</v>
      </c>
      <c r="G332" s="255"/>
      <c r="H332" s="258">
        <v>3.5019999999999998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164</v>
      </c>
      <c r="AU332" s="264" t="s">
        <v>92</v>
      </c>
      <c r="AV332" s="15" t="s">
        <v>162</v>
      </c>
      <c r="AW332" s="15" t="s">
        <v>39</v>
      </c>
      <c r="AX332" s="15" t="s">
        <v>90</v>
      </c>
      <c r="AY332" s="264" t="s">
        <v>155</v>
      </c>
    </row>
    <row r="333" s="2" customFormat="1" ht="21.75" customHeight="1">
      <c r="A333" s="39"/>
      <c r="B333" s="40"/>
      <c r="C333" s="219" t="s">
        <v>443</v>
      </c>
      <c r="D333" s="219" t="s">
        <v>157</v>
      </c>
      <c r="E333" s="220" t="s">
        <v>444</v>
      </c>
      <c r="F333" s="221" t="s">
        <v>445</v>
      </c>
      <c r="G333" s="222" t="s">
        <v>160</v>
      </c>
      <c r="H333" s="223">
        <v>17.841999999999999</v>
      </c>
      <c r="I333" s="224"/>
      <c r="J333" s="225">
        <f>ROUND(I333*H333,2)</f>
        <v>0</v>
      </c>
      <c r="K333" s="221" t="s">
        <v>161</v>
      </c>
      <c r="L333" s="45"/>
      <c r="M333" s="226" t="s">
        <v>1</v>
      </c>
      <c r="N333" s="227" t="s">
        <v>47</v>
      </c>
      <c r="O333" s="92"/>
      <c r="P333" s="228">
        <f>O333*H333</f>
        <v>0</v>
      </c>
      <c r="Q333" s="228">
        <v>0.00036850000000000001</v>
      </c>
      <c r="R333" s="228">
        <f>Q333*H333</f>
        <v>0.0065747769999999995</v>
      </c>
      <c r="S333" s="228">
        <v>0.059999999999999998</v>
      </c>
      <c r="T333" s="229">
        <f>S333*H333</f>
        <v>1.0705199999999999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162</v>
      </c>
      <c r="AT333" s="230" t="s">
        <v>157</v>
      </c>
      <c r="AU333" s="230" t="s">
        <v>92</v>
      </c>
      <c r="AY333" s="17" t="s">
        <v>155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90</v>
      </c>
      <c r="BK333" s="231">
        <f>ROUND(I333*H333,2)</f>
        <v>0</v>
      </c>
      <c r="BL333" s="17" t="s">
        <v>162</v>
      </c>
      <c r="BM333" s="230" t="s">
        <v>446</v>
      </c>
    </row>
    <row r="334" s="13" customFormat="1">
      <c r="A334" s="13"/>
      <c r="B334" s="232"/>
      <c r="C334" s="233"/>
      <c r="D334" s="234" t="s">
        <v>164</v>
      </c>
      <c r="E334" s="235" t="s">
        <v>1</v>
      </c>
      <c r="F334" s="236" t="s">
        <v>447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164</v>
      </c>
      <c r="AU334" s="242" t="s">
        <v>92</v>
      </c>
      <c r="AV334" s="13" t="s">
        <v>90</v>
      </c>
      <c r="AW334" s="13" t="s">
        <v>39</v>
      </c>
      <c r="AX334" s="13" t="s">
        <v>82</v>
      </c>
      <c r="AY334" s="242" t="s">
        <v>155</v>
      </c>
    </row>
    <row r="335" s="14" customFormat="1">
      <c r="A335" s="14"/>
      <c r="B335" s="243"/>
      <c r="C335" s="244"/>
      <c r="D335" s="234" t="s">
        <v>164</v>
      </c>
      <c r="E335" s="245" t="s">
        <v>1</v>
      </c>
      <c r="F335" s="246" t="s">
        <v>448</v>
      </c>
      <c r="G335" s="244"/>
      <c r="H335" s="247">
        <v>4.5759999999999996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164</v>
      </c>
      <c r="AU335" s="253" t="s">
        <v>92</v>
      </c>
      <c r="AV335" s="14" t="s">
        <v>92</v>
      </c>
      <c r="AW335" s="14" t="s">
        <v>39</v>
      </c>
      <c r="AX335" s="14" t="s">
        <v>82</v>
      </c>
      <c r="AY335" s="253" t="s">
        <v>155</v>
      </c>
    </row>
    <row r="336" s="14" customFormat="1">
      <c r="A336" s="14"/>
      <c r="B336" s="243"/>
      <c r="C336" s="244"/>
      <c r="D336" s="234" t="s">
        <v>164</v>
      </c>
      <c r="E336" s="245" t="s">
        <v>1</v>
      </c>
      <c r="F336" s="246" t="s">
        <v>449</v>
      </c>
      <c r="G336" s="244"/>
      <c r="H336" s="247">
        <v>4.9059999999999997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164</v>
      </c>
      <c r="AU336" s="253" t="s">
        <v>92</v>
      </c>
      <c r="AV336" s="14" t="s">
        <v>92</v>
      </c>
      <c r="AW336" s="14" t="s">
        <v>39</v>
      </c>
      <c r="AX336" s="14" t="s">
        <v>82</v>
      </c>
      <c r="AY336" s="253" t="s">
        <v>155</v>
      </c>
    </row>
    <row r="337" s="13" customFormat="1">
      <c r="A337" s="13"/>
      <c r="B337" s="232"/>
      <c r="C337" s="233"/>
      <c r="D337" s="234" t="s">
        <v>164</v>
      </c>
      <c r="E337" s="235" t="s">
        <v>1</v>
      </c>
      <c r="F337" s="236" t="s">
        <v>450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164</v>
      </c>
      <c r="AU337" s="242" t="s">
        <v>92</v>
      </c>
      <c r="AV337" s="13" t="s">
        <v>90</v>
      </c>
      <c r="AW337" s="13" t="s">
        <v>39</v>
      </c>
      <c r="AX337" s="13" t="s">
        <v>82</v>
      </c>
      <c r="AY337" s="242" t="s">
        <v>155</v>
      </c>
    </row>
    <row r="338" s="14" customFormat="1">
      <c r="A338" s="14"/>
      <c r="B338" s="243"/>
      <c r="C338" s="244"/>
      <c r="D338" s="234" t="s">
        <v>164</v>
      </c>
      <c r="E338" s="245" t="s">
        <v>1</v>
      </c>
      <c r="F338" s="246" t="s">
        <v>451</v>
      </c>
      <c r="G338" s="244"/>
      <c r="H338" s="247">
        <v>3.0800000000000001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164</v>
      </c>
      <c r="AU338" s="253" t="s">
        <v>92</v>
      </c>
      <c r="AV338" s="14" t="s">
        <v>92</v>
      </c>
      <c r="AW338" s="14" t="s">
        <v>39</v>
      </c>
      <c r="AX338" s="14" t="s">
        <v>82</v>
      </c>
      <c r="AY338" s="253" t="s">
        <v>155</v>
      </c>
    </row>
    <row r="339" s="13" customFormat="1">
      <c r="A339" s="13"/>
      <c r="B339" s="232"/>
      <c r="C339" s="233"/>
      <c r="D339" s="234" t="s">
        <v>164</v>
      </c>
      <c r="E339" s="235" t="s">
        <v>1</v>
      </c>
      <c r="F339" s="236" t="s">
        <v>452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164</v>
      </c>
      <c r="AU339" s="242" t="s">
        <v>92</v>
      </c>
      <c r="AV339" s="13" t="s">
        <v>90</v>
      </c>
      <c r="AW339" s="13" t="s">
        <v>39</v>
      </c>
      <c r="AX339" s="13" t="s">
        <v>82</v>
      </c>
      <c r="AY339" s="242" t="s">
        <v>155</v>
      </c>
    </row>
    <row r="340" s="14" customFormat="1">
      <c r="A340" s="14"/>
      <c r="B340" s="243"/>
      <c r="C340" s="244"/>
      <c r="D340" s="234" t="s">
        <v>164</v>
      </c>
      <c r="E340" s="245" t="s">
        <v>1</v>
      </c>
      <c r="F340" s="246" t="s">
        <v>453</v>
      </c>
      <c r="G340" s="244"/>
      <c r="H340" s="247">
        <v>5.2800000000000002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164</v>
      </c>
      <c r="AU340" s="253" t="s">
        <v>92</v>
      </c>
      <c r="AV340" s="14" t="s">
        <v>92</v>
      </c>
      <c r="AW340" s="14" t="s">
        <v>39</v>
      </c>
      <c r="AX340" s="14" t="s">
        <v>82</v>
      </c>
      <c r="AY340" s="253" t="s">
        <v>155</v>
      </c>
    </row>
    <row r="341" s="15" customFormat="1">
      <c r="A341" s="15"/>
      <c r="B341" s="254"/>
      <c r="C341" s="255"/>
      <c r="D341" s="234" t="s">
        <v>164</v>
      </c>
      <c r="E341" s="256" t="s">
        <v>1</v>
      </c>
      <c r="F341" s="257" t="s">
        <v>170</v>
      </c>
      <c r="G341" s="255"/>
      <c r="H341" s="258">
        <v>17.841999999999999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164</v>
      </c>
      <c r="AU341" s="264" t="s">
        <v>92</v>
      </c>
      <c r="AV341" s="15" t="s">
        <v>162</v>
      </c>
      <c r="AW341" s="15" t="s">
        <v>39</v>
      </c>
      <c r="AX341" s="15" t="s">
        <v>90</v>
      </c>
      <c r="AY341" s="264" t="s">
        <v>155</v>
      </c>
    </row>
    <row r="342" s="2" customFormat="1" ht="16.5" customHeight="1">
      <c r="A342" s="39"/>
      <c r="B342" s="40"/>
      <c r="C342" s="219" t="s">
        <v>454</v>
      </c>
      <c r="D342" s="219" t="s">
        <v>157</v>
      </c>
      <c r="E342" s="220" t="s">
        <v>455</v>
      </c>
      <c r="F342" s="221" t="s">
        <v>456</v>
      </c>
      <c r="G342" s="222" t="s">
        <v>347</v>
      </c>
      <c r="H342" s="223">
        <v>2</v>
      </c>
      <c r="I342" s="224"/>
      <c r="J342" s="225">
        <f>ROUND(I342*H342,2)</f>
        <v>0</v>
      </c>
      <c r="K342" s="221" t="s">
        <v>161</v>
      </c>
      <c r="L342" s="45"/>
      <c r="M342" s="226" t="s">
        <v>1</v>
      </c>
      <c r="N342" s="227" t="s">
        <v>47</v>
      </c>
      <c r="O342" s="92"/>
      <c r="P342" s="228">
        <f>O342*H342</f>
        <v>0</v>
      </c>
      <c r="Q342" s="228">
        <v>0.29590699999999998</v>
      </c>
      <c r="R342" s="228">
        <f>Q342*H342</f>
        <v>0.59181399999999995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162</v>
      </c>
      <c r="AT342" s="230" t="s">
        <v>157</v>
      </c>
      <c r="AU342" s="230" t="s">
        <v>92</v>
      </c>
      <c r="AY342" s="17" t="s">
        <v>155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90</v>
      </c>
      <c r="BK342" s="231">
        <f>ROUND(I342*H342,2)</f>
        <v>0</v>
      </c>
      <c r="BL342" s="17" t="s">
        <v>162</v>
      </c>
      <c r="BM342" s="230" t="s">
        <v>457</v>
      </c>
    </row>
    <row r="343" s="2" customFormat="1" ht="24.15" customHeight="1">
      <c r="A343" s="39"/>
      <c r="B343" s="40"/>
      <c r="C343" s="219" t="s">
        <v>458</v>
      </c>
      <c r="D343" s="219" t="s">
        <v>157</v>
      </c>
      <c r="E343" s="220" t="s">
        <v>459</v>
      </c>
      <c r="F343" s="221" t="s">
        <v>460</v>
      </c>
      <c r="G343" s="222" t="s">
        <v>160</v>
      </c>
      <c r="H343" s="223">
        <v>23.341999999999999</v>
      </c>
      <c r="I343" s="224"/>
      <c r="J343" s="225">
        <f>ROUND(I343*H343,2)</f>
        <v>0</v>
      </c>
      <c r="K343" s="221" t="s">
        <v>161</v>
      </c>
      <c r="L343" s="45"/>
      <c r="M343" s="226" t="s">
        <v>1</v>
      </c>
      <c r="N343" s="227" t="s">
        <v>47</v>
      </c>
      <c r="O343" s="92"/>
      <c r="P343" s="228">
        <f>O343*H343</f>
        <v>0</v>
      </c>
      <c r="Q343" s="228">
        <v>0.22797600000000001</v>
      </c>
      <c r="R343" s="228">
        <f>Q343*H343</f>
        <v>5.3214157919999998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162</v>
      </c>
      <c r="AT343" s="230" t="s">
        <v>157</v>
      </c>
      <c r="AU343" s="230" t="s">
        <v>92</v>
      </c>
      <c r="AY343" s="17" t="s">
        <v>155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90</v>
      </c>
      <c r="BK343" s="231">
        <f>ROUND(I343*H343,2)</f>
        <v>0</v>
      </c>
      <c r="BL343" s="17" t="s">
        <v>162</v>
      </c>
      <c r="BM343" s="230" t="s">
        <v>461</v>
      </c>
    </row>
    <row r="344" s="13" customFormat="1">
      <c r="A344" s="13"/>
      <c r="B344" s="232"/>
      <c r="C344" s="233"/>
      <c r="D344" s="234" t="s">
        <v>164</v>
      </c>
      <c r="E344" s="235" t="s">
        <v>1</v>
      </c>
      <c r="F344" s="236" t="s">
        <v>462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164</v>
      </c>
      <c r="AU344" s="242" t="s">
        <v>92</v>
      </c>
      <c r="AV344" s="13" t="s">
        <v>90</v>
      </c>
      <c r="AW344" s="13" t="s">
        <v>39</v>
      </c>
      <c r="AX344" s="13" t="s">
        <v>82</v>
      </c>
      <c r="AY344" s="242" t="s">
        <v>155</v>
      </c>
    </row>
    <row r="345" s="14" customFormat="1">
      <c r="A345" s="14"/>
      <c r="B345" s="243"/>
      <c r="C345" s="244"/>
      <c r="D345" s="234" t="s">
        <v>164</v>
      </c>
      <c r="E345" s="245" t="s">
        <v>1</v>
      </c>
      <c r="F345" s="246" t="s">
        <v>463</v>
      </c>
      <c r="G345" s="244"/>
      <c r="H345" s="247">
        <v>23.341999999999999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164</v>
      </c>
      <c r="AU345" s="253" t="s">
        <v>92</v>
      </c>
      <c r="AV345" s="14" t="s">
        <v>92</v>
      </c>
      <c r="AW345" s="14" t="s">
        <v>39</v>
      </c>
      <c r="AX345" s="14" t="s">
        <v>82</v>
      </c>
      <c r="AY345" s="253" t="s">
        <v>155</v>
      </c>
    </row>
    <row r="346" s="15" customFormat="1">
      <c r="A346" s="15"/>
      <c r="B346" s="254"/>
      <c r="C346" s="255"/>
      <c r="D346" s="234" t="s">
        <v>164</v>
      </c>
      <c r="E346" s="256" t="s">
        <v>1</v>
      </c>
      <c r="F346" s="257" t="s">
        <v>170</v>
      </c>
      <c r="G346" s="255"/>
      <c r="H346" s="258">
        <v>23.341999999999999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164</v>
      </c>
      <c r="AU346" s="264" t="s">
        <v>92</v>
      </c>
      <c r="AV346" s="15" t="s">
        <v>162</v>
      </c>
      <c r="AW346" s="15" t="s">
        <v>39</v>
      </c>
      <c r="AX346" s="15" t="s">
        <v>90</v>
      </c>
      <c r="AY346" s="264" t="s">
        <v>155</v>
      </c>
    </row>
    <row r="347" s="2" customFormat="1" ht="24.15" customHeight="1">
      <c r="A347" s="39"/>
      <c r="B347" s="40"/>
      <c r="C347" s="219" t="s">
        <v>464</v>
      </c>
      <c r="D347" s="219" t="s">
        <v>157</v>
      </c>
      <c r="E347" s="220" t="s">
        <v>465</v>
      </c>
      <c r="F347" s="221" t="s">
        <v>466</v>
      </c>
      <c r="G347" s="222" t="s">
        <v>160</v>
      </c>
      <c r="H347" s="223">
        <v>23.341999999999999</v>
      </c>
      <c r="I347" s="224"/>
      <c r="J347" s="225">
        <f>ROUND(I347*H347,2)</f>
        <v>0</v>
      </c>
      <c r="K347" s="221" t="s">
        <v>161</v>
      </c>
      <c r="L347" s="45"/>
      <c r="M347" s="226" t="s">
        <v>1</v>
      </c>
      <c r="N347" s="227" t="s">
        <v>47</v>
      </c>
      <c r="O347" s="92"/>
      <c r="P347" s="228">
        <f>O347*H347</f>
        <v>0</v>
      </c>
      <c r="Q347" s="228">
        <v>0.45584400000000003</v>
      </c>
      <c r="R347" s="228">
        <f>Q347*H347</f>
        <v>10.640310648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162</v>
      </c>
      <c r="AT347" s="230" t="s">
        <v>157</v>
      </c>
      <c r="AU347" s="230" t="s">
        <v>92</v>
      </c>
      <c r="AY347" s="17" t="s">
        <v>155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90</v>
      </c>
      <c r="BK347" s="231">
        <f>ROUND(I347*H347,2)</f>
        <v>0</v>
      </c>
      <c r="BL347" s="17" t="s">
        <v>162</v>
      </c>
      <c r="BM347" s="230" t="s">
        <v>467</v>
      </c>
    </row>
    <row r="348" s="13" customFormat="1">
      <c r="A348" s="13"/>
      <c r="B348" s="232"/>
      <c r="C348" s="233"/>
      <c r="D348" s="234" t="s">
        <v>164</v>
      </c>
      <c r="E348" s="235" t="s">
        <v>1</v>
      </c>
      <c r="F348" s="236" t="s">
        <v>462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164</v>
      </c>
      <c r="AU348" s="242" t="s">
        <v>92</v>
      </c>
      <c r="AV348" s="13" t="s">
        <v>90</v>
      </c>
      <c r="AW348" s="13" t="s">
        <v>39</v>
      </c>
      <c r="AX348" s="13" t="s">
        <v>82</v>
      </c>
      <c r="AY348" s="242" t="s">
        <v>155</v>
      </c>
    </row>
    <row r="349" s="14" customFormat="1">
      <c r="A349" s="14"/>
      <c r="B349" s="243"/>
      <c r="C349" s="244"/>
      <c r="D349" s="234" t="s">
        <v>164</v>
      </c>
      <c r="E349" s="245" t="s">
        <v>1</v>
      </c>
      <c r="F349" s="246" t="s">
        <v>463</v>
      </c>
      <c r="G349" s="244"/>
      <c r="H349" s="247">
        <v>23.341999999999999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164</v>
      </c>
      <c r="AU349" s="253" t="s">
        <v>92</v>
      </c>
      <c r="AV349" s="14" t="s">
        <v>92</v>
      </c>
      <c r="AW349" s="14" t="s">
        <v>39</v>
      </c>
      <c r="AX349" s="14" t="s">
        <v>82</v>
      </c>
      <c r="AY349" s="253" t="s">
        <v>155</v>
      </c>
    </row>
    <row r="350" s="15" customFormat="1">
      <c r="A350" s="15"/>
      <c r="B350" s="254"/>
      <c r="C350" s="255"/>
      <c r="D350" s="234" t="s">
        <v>164</v>
      </c>
      <c r="E350" s="256" t="s">
        <v>1</v>
      </c>
      <c r="F350" s="257" t="s">
        <v>170</v>
      </c>
      <c r="G350" s="255"/>
      <c r="H350" s="258">
        <v>23.341999999999999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164</v>
      </c>
      <c r="AU350" s="264" t="s">
        <v>92</v>
      </c>
      <c r="AV350" s="15" t="s">
        <v>162</v>
      </c>
      <c r="AW350" s="15" t="s">
        <v>39</v>
      </c>
      <c r="AX350" s="15" t="s">
        <v>90</v>
      </c>
      <c r="AY350" s="264" t="s">
        <v>155</v>
      </c>
    </row>
    <row r="351" s="2" customFormat="1" ht="24.15" customHeight="1">
      <c r="A351" s="39"/>
      <c r="B351" s="40"/>
      <c r="C351" s="219" t="s">
        <v>468</v>
      </c>
      <c r="D351" s="219" t="s">
        <v>157</v>
      </c>
      <c r="E351" s="220" t="s">
        <v>469</v>
      </c>
      <c r="F351" s="221" t="s">
        <v>470</v>
      </c>
      <c r="G351" s="222" t="s">
        <v>160</v>
      </c>
      <c r="H351" s="223">
        <v>1.248</v>
      </c>
      <c r="I351" s="224"/>
      <c r="J351" s="225">
        <f>ROUND(I351*H351,2)</f>
        <v>0</v>
      </c>
      <c r="K351" s="221" t="s">
        <v>161</v>
      </c>
      <c r="L351" s="45"/>
      <c r="M351" s="226" t="s">
        <v>1</v>
      </c>
      <c r="N351" s="227" t="s">
        <v>47</v>
      </c>
      <c r="O351" s="92"/>
      <c r="P351" s="228">
        <f>O351*H351</f>
        <v>0</v>
      </c>
      <c r="Q351" s="228">
        <v>0.02102</v>
      </c>
      <c r="R351" s="228">
        <f>Q351*H351</f>
        <v>0.02623296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162</v>
      </c>
      <c r="AT351" s="230" t="s">
        <v>157</v>
      </c>
      <c r="AU351" s="230" t="s">
        <v>92</v>
      </c>
      <c r="AY351" s="17" t="s">
        <v>155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90</v>
      </c>
      <c r="BK351" s="231">
        <f>ROUND(I351*H351,2)</f>
        <v>0</v>
      </c>
      <c r="BL351" s="17" t="s">
        <v>162</v>
      </c>
      <c r="BM351" s="230" t="s">
        <v>471</v>
      </c>
    </row>
    <row r="352" s="14" customFormat="1">
      <c r="A352" s="14"/>
      <c r="B352" s="243"/>
      <c r="C352" s="244"/>
      <c r="D352" s="234" t="s">
        <v>164</v>
      </c>
      <c r="E352" s="245" t="s">
        <v>1</v>
      </c>
      <c r="F352" s="246" t="s">
        <v>472</v>
      </c>
      <c r="G352" s="244"/>
      <c r="H352" s="247">
        <v>1.248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164</v>
      </c>
      <c r="AU352" s="253" t="s">
        <v>92</v>
      </c>
      <c r="AV352" s="14" t="s">
        <v>92</v>
      </c>
      <c r="AW352" s="14" t="s">
        <v>39</v>
      </c>
      <c r="AX352" s="14" t="s">
        <v>82</v>
      </c>
      <c r="AY352" s="253" t="s">
        <v>155</v>
      </c>
    </row>
    <row r="353" s="15" customFormat="1">
      <c r="A353" s="15"/>
      <c r="B353" s="254"/>
      <c r="C353" s="255"/>
      <c r="D353" s="234" t="s">
        <v>164</v>
      </c>
      <c r="E353" s="256" t="s">
        <v>1</v>
      </c>
      <c r="F353" s="257" t="s">
        <v>170</v>
      </c>
      <c r="G353" s="255"/>
      <c r="H353" s="258">
        <v>1.248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164</v>
      </c>
      <c r="AU353" s="264" t="s">
        <v>92</v>
      </c>
      <c r="AV353" s="15" t="s">
        <v>162</v>
      </c>
      <c r="AW353" s="15" t="s">
        <v>39</v>
      </c>
      <c r="AX353" s="15" t="s">
        <v>90</v>
      </c>
      <c r="AY353" s="264" t="s">
        <v>155</v>
      </c>
    </row>
    <row r="354" s="2" customFormat="1" ht="24.15" customHeight="1">
      <c r="A354" s="39"/>
      <c r="B354" s="40"/>
      <c r="C354" s="219" t="s">
        <v>473</v>
      </c>
      <c r="D354" s="219" t="s">
        <v>157</v>
      </c>
      <c r="E354" s="220" t="s">
        <v>474</v>
      </c>
      <c r="F354" s="221" t="s">
        <v>475</v>
      </c>
      <c r="G354" s="222" t="s">
        <v>160</v>
      </c>
      <c r="H354" s="223">
        <v>1.248</v>
      </c>
      <c r="I354" s="224"/>
      <c r="J354" s="225">
        <f>ROUND(I354*H354,2)</f>
        <v>0</v>
      </c>
      <c r="K354" s="221" t="s">
        <v>161</v>
      </c>
      <c r="L354" s="45"/>
      <c r="M354" s="226" t="s">
        <v>1</v>
      </c>
      <c r="N354" s="227" t="s">
        <v>47</v>
      </c>
      <c r="O354" s="92"/>
      <c r="P354" s="228">
        <f>O354*H354</f>
        <v>0</v>
      </c>
      <c r="Q354" s="228">
        <v>0.02102</v>
      </c>
      <c r="R354" s="228">
        <f>Q354*H354</f>
        <v>0.02623296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162</v>
      </c>
      <c r="AT354" s="230" t="s">
        <v>157</v>
      </c>
      <c r="AU354" s="230" t="s">
        <v>92</v>
      </c>
      <c r="AY354" s="17" t="s">
        <v>155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90</v>
      </c>
      <c r="BK354" s="231">
        <f>ROUND(I354*H354,2)</f>
        <v>0</v>
      </c>
      <c r="BL354" s="17" t="s">
        <v>162</v>
      </c>
      <c r="BM354" s="230" t="s">
        <v>476</v>
      </c>
    </row>
    <row r="355" s="14" customFormat="1">
      <c r="A355" s="14"/>
      <c r="B355" s="243"/>
      <c r="C355" s="244"/>
      <c r="D355" s="234" t="s">
        <v>164</v>
      </c>
      <c r="E355" s="245" t="s">
        <v>1</v>
      </c>
      <c r="F355" s="246" t="s">
        <v>477</v>
      </c>
      <c r="G355" s="244"/>
      <c r="H355" s="247">
        <v>1.248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164</v>
      </c>
      <c r="AU355" s="253" t="s">
        <v>92</v>
      </c>
      <c r="AV355" s="14" t="s">
        <v>92</v>
      </c>
      <c r="AW355" s="14" t="s">
        <v>39</v>
      </c>
      <c r="AX355" s="14" t="s">
        <v>82</v>
      </c>
      <c r="AY355" s="253" t="s">
        <v>155</v>
      </c>
    </row>
    <row r="356" s="15" customFormat="1">
      <c r="A356" s="15"/>
      <c r="B356" s="254"/>
      <c r="C356" s="255"/>
      <c r="D356" s="234" t="s">
        <v>164</v>
      </c>
      <c r="E356" s="256" t="s">
        <v>1</v>
      </c>
      <c r="F356" s="257" t="s">
        <v>170</v>
      </c>
      <c r="G356" s="255"/>
      <c r="H356" s="258">
        <v>1.248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164</v>
      </c>
      <c r="AU356" s="264" t="s">
        <v>92</v>
      </c>
      <c r="AV356" s="15" t="s">
        <v>162</v>
      </c>
      <c r="AW356" s="15" t="s">
        <v>39</v>
      </c>
      <c r="AX356" s="15" t="s">
        <v>90</v>
      </c>
      <c r="AY356" s="264" t="s">
        <v>155</v>
      </c>
    </row>
    <row r="357" s="2" customFormat="1" ht="33" customHeight="1">
      <c r="A357" s="39"/>
      <c r="B357" s="40"/>
      <c r="C357" s="219" t="s">
        <v>478</v>
      </c>
      <c r="D357" s="219" t="s">
        <v>157</v>
      </c>
      <c r="E357" s="220" t="s">
        <v>479</v>
      </c>
      <c r="F357" s="221" t="s">
        <v>480</v>
      </c>
      <c r="G357" s="222" t="s">
        <v>160</v>
      </c>
      <c r="H357" s="223">
        <v>2</v>
      </c>
      <c r="I357" s="224"/>
      <c r="J357" s="225">
        <f>ROUND(I357*H357,2)</f>
        <v>0</v>
      </c>
      <c r="K357" s="221" t="s">
        <v>161</v>
      </c>
      <c r="L357" s="45"/>
      <c r="M357" s="226" t="s">
        <v>1</v>
      </c>
      <c r="N357" s="227" t="s">
        <v>47</v>
      </c>
      <c r="O357" s="92"/>
      <c r="P357" s="228">
        <f>O357*H357</f>
        <v>0</v>
      </c>
      <c r="Q357" s="228">
        <v>0.16192000000000001</v>
      </c>
      <c r="R357" s="228">
        <f>Q357*H357</f>
        <v>0.32384000000000002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162</v>
      </c>
      <c r="AT357" s="230" t="s">
        <v>157</v>
      </c>
      <c r="AU357" s="230" t="s">
        <v>92</v>
      </c>
      <c r="AY357" s="17" t="s">
        <v>155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90</v>
      </c>
      <c r="BK357" s="231">
        <f>ROUND(I357*H357,2)</f>
        <v>0</v>
      </c>
      <c r="BL357" s="17" t="s">
        <v>162</v>
      </c>
      <c r="BM357" s="230" t="s">
        <v>481</v>
      </c>
    </row>
    <row r="358" s="13" customFormat="1">
      <c r="A358" s="13"/>
      <c r="B358" s="232"/>
      <c r="C358" s="233"/>
      <c r="D358" s="234" t="s">
        <v>164</v>
      </c>
      <c r="E358" s="235" t="s">
        <v>1</v>
      </c>
      <c r="F358" s="236" t="s">
        <v>482</v>
      </c>
      <c r="G358" s="233"/>
      <c r="H358" s="235" t="s">
        <v>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164</v>
      </c>
      <c r="AU358" s="242" t="s">
        <v>92</v>
      </c>
      <c r="AV358" s="13" t="s">
        <v>90</v>
      </c>
      <c r="AW358" s="13" t="s">
        <v>39</v>
      </c>
      <c r="AX358" s="13" t="s">
        <v>82</v>
      </c>
      <c r="AY358" s="242" t="s">
        <v>155</v>
      </c>
    </row>
    <row r="359" s="14" customFormat="1">
      <c r="A359" s="14"/>
      <c r="B359" s="243"/>
      <c r="C359" s="244"/>
      <c r="D359" s="234" t="s">
        <v>164</v>
      </c>
      <c r="E359" s="245" t="s">
        <v>1</v>
      </c>
      <c r="F359" s="246" t="s">
        <v>92</v>
      </c>
      <c r="G359" s="244"/>
      <c r="H359" s="247">
        <v>2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164</v>
      </c>
      <c r="AU359" s="253" t="s">
        <v>92</v>
      </c>
      <c r="AV359" s="14" t="s">
        <v>92</v>
      </c>
      <c r="AW359" s="14" t="s">
        <v>39</v>
      </c>
      <c r="AX359" s="14" t="s">
        <v>82</v>
      </c>
      <c r="AY359" s="253" t="s">
        <v>155</v>
      </c>
    </row>
    <row r="360" s="15" customFormat="1">
      <c r="A360" s="15"/>
      <c r="B360" s="254"/>
      <c r="C360" s="255"/>
      <c r="D360" s="234" t="s">
        <v>164</v>
      </c>
      <c r="E360" s="256" t="s">
        <v>1</v>
      </c>
      <c r="F360" s="257" t="s">
        <v>170</v>
      </c>
      <c r="G360" s="255"/>
      <c r="H360" s="258">
        <v>2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164</v>
      </c>
      <c r="AU360" s="264" t="s">
        <v>92</v>
      </c>
      <c r="AV360" s="15" t="s">
        <v>162</v>
      </c>
      <c r="AW360" s="15" t="s">
        <v>39</v>
      </c>
      <c r="AX360" s="15" t="s">
        <v>90</v>
      </c>
      <c r="AY360" s="264" t="s">
        <v>155</v>
      </c>
    </row>
    <row r="361" s="2" customFormat="1" ht="24.15" customHeight="1">
      <c r="A361" s="39"/>
      <c r="B361" s="40"/>
      <c r="C361" s="219" t="s">
        <v>483</v>
      </c>
      <c r="D361" s="219" t="s">
        <v>157</v>
      </c>
      <c r="E361" s="220" t="s">
        <v>484</v>
      </c>
      <c r="F361" s="221" t="s">
        <v>485</v>
      </c>
      <c r="G361" s="222" t="s">
        <v>195</v>
      </c>
      <c r="H361" s="223">
        <v>0.72899999999999998</v>
      </c>
      <c r="I361" s="224"/>
      <c r="J361" s="225">
        <f>ROUND(I361*H361,2)</f>
        <v>0</v>
      </c>
      <c r="K361" s="221" t="s">
        <v>161</v>
      </c>
      <c r="L361" s="45"/>
      <c r="M361" s="226" t="s">
        <v>1</v>
      </c>
      <c r="N361" s="227" t="s">
        <v>47</v>
      </c>
      <c r="O361" s="92"/>
      <c r="P361" s="228">
        <f>O361*H361</f>
        <v>0</v>
      </c>
      <c r="Q361" s="228">
        <v>2.3050199999999998</v>
      </c>
      <c r="R361" s="228">
        <f>Q361*H361</f>
        <v>1.6803595799999997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162</v>
      </c>
      <c r="AT361" s="230" t="s">
        <v>157</v>
      </c>
      <c r="AU361" s="230" t="s">
        <v>92</v>
      </c>
      <c r="AY361" s="17" t="s">
        <v>155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90</v>
      </c>
      <c r="BK361" s="231">
        <f>ROUND(I361*H361,2)</f>
        <v>0</v>
      </c>
      <c r="BL361" s="17" t="s">
        <v>162</v>
      </c>
      <c r="BM361" s="230" t="s">
        <v>486</v>
      </c>
    </row>
    <row r="362" s="13" customFormat="1">
      <c r="A362" s="13"/>
      <c r="B362" s="232"/>
      <c r="C362" s="233"/>
      <c r="D362" s="234" t="s">
        <v>164</v>
      </c>
      <c r="E362" s="235" t="s">
        <v>1</v>
      </c>
      <c r="F362" s="236" t="s">
        <v>487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164</v>
      </c>
      <c r="AU362" s="242" t="s">
        <v>92</v>
      </c>
      <c r="AV362" s="13" t="s">
        <v>90</v>
      </c>
      <c r="AW362" s="13" t="s">
        <v>39</v>
      </c>
      <c r="AX362" s="13" t="s">
        <v>82</v>
      </c>
      <c r="AY362" s="242" t="s">
        <v>155</v>
      </c>
    </row>
    <row r="363" s="14" customFormat="1">
      <c r="A363" s="14"/>
      <c r="B363" s="243"/>
      <c r="C363" s="244"/>
      <c r="D363" s="234" t="s">
        <v>164</v>
      </c>
      <c r="E363" s="245" t="s">
        <v>1</v>
      </c>
      <c r="F363" s="246" t="s">
        <v>488</v>
      </c>
      <c r="G363" s="244"/>
      <c r="H363" s="247">
        <v>0.41399999999999998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164</v>
      </c>
      <c r="AU363" s="253" t="s">
        <v>92</v>
      </c>
      <c r="AV363" s="14" t="s">
        <v>92</v>
      </c>
      <c r="AW363" s="14" t="s">
        <v>39</v>
      </c>
      <c r="AX363" s="14" t="s">
        <v>82</v>
      </c>
      <c r="AY363" s="253" t="s">
        <v>155</v>
      </c>
    </row>
    <row r="364" s="14" customFormat="1">
      <c r="A364" s="14"/>
      <c r="B364" s="243"/>
      <c r="C364" s="244"/>
      <c r="D364" s="234" t="s">
        <v>164</v>
      </c>
      <c r="E364" s="245" t="s">
        <v>1</v>
      </c>
      <c r="F364" s="246" t="s">
        <v>489</v>
      </c>
      <c r="G364" s="244"/>
      <c r="H364" s="247">
        <v>0.315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164</v>
      </c>
      <c r="AU364" s="253" t="s">
        <v>92</v>
      </c>
      <c r="AV364" s="14" t="s">
        <v>92</v>
      </c>
      <c r="AW364" s="14" t="s">
        <v>39</v>
      </c>
      <c r="AX364" s="14" t="s">
        <v>82</v>
      </c>
      <c r="AY364" s="253" t="s">
        <v>155</v>
      </c>
    </row>
    <row r="365" s="15" customFormat="1">
      <c r="A365" s="15"/>
      <c r="B365" s="254"/>
      <c r="C365" s="255"/>
      <c r="D365" s="234" t="s">
        <v>164</v>
      </c>
      <c r="E365" s="256" t="s">
        <v>1</v>
      </c>
      <c r="F365" s="257" t="s">
        <v>170</v>
      </c>
      <c r="G365" s="255"/>
      <c r="H365" s="258">
        <v>0.72899999999999998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164</v>
      </c>
      <c r="AU365" s="264" t="s">
        <v>92</v>
      </c>
      <c r="AV365" s="15" t="s">
        <v>162</v>
      </c>
      <c r="AW365" s="15" t="s">
        <v>39</v>
      </c>
      <c r="AX365" s="15" t="s">
        <v>90</v>
      </c>
      <c r="AY365" s="264" t="s">
        <v>155</v>
      </c>
    </row>
    <row r="366" s="2" customFormat="1" ht="24.15" customHeight="1">
      <c r="A366" s="39"/>
      <c r="B366" s="40"/>
      <c r="C366" s="219" t="s">
        <v>490</v>
      </c>
      <c r="D366" s="219" t="s">
        <v>157</v>
      </c>
      <c r="E366" s="220" t="s">
        <v>491</v>
      </c>
      <c r="F366" s="221" t="s">
        <v>492</v>
      </c>
      <c r="G366" s="222" t="s">
        <v>160</v>
      </c>
      <c r="H366" s="223">
        <v>24.75</v>
      </c>
      <c r="I366" s="224"/>
      <c r="J366" s="225">
        <f>ROUND(I366*H366,2)</f>
        <v>0</v>
      </c>
      <c r="K366" s="221" t="s">
        <v>161</v>
      </c>
      <c r="L366" s="45"/>
      <c r="M366" s="226" t="s">
        <v>1</v>
      </c>
      <c r="N366" s="227" t="s">
        <v>47</v>
      </c>
      <c r="O366" s="92"/>
      <c r="P366" s="228">
        <f>O366*H366</f>
        <v>0</v>
      </c>
      <c r="Q366" s="228">
        <v>0.15679630750000001</v>
      </c>
      <c r="R366" s="228">
        <f>Q366*H366</f>
        <v>3.8807086106250002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162</v>
      </c>
      <c r="AT366" s="230" t="s">
        <v>157</v>
      </c>
      <c r="AU366" s="230" t="s">
        <v>92</v>
      </c>
      <c r="AY366" s="17" t="s">
        <v>155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90</v>
      </c>
      <c r="BK366" s="231">
        <f>ROUND(I366*H366,2)</f>
        <v>0</v>
      </c>
      <c r="BL366" s="17" t="s">
        <v>162</v>
      </c>
      <c r="BM366" s="230" t="s">
        <v>493</v>
      </c>
    </row>
    <row r="367" s="14" customFormat="1">
      <c r="A367" s="14"/>
      <c r="B367" s="243"/>
      <c r="C367" s="244"/>
      <c r="D367" s="234" t="s">
        <v>164</v>
      </c>
      <c r="E367" s="245" t="s">
        <v>1</v>
      </c>
      <c r="F367" s="246" t="s">
        <v>494</v>
      </c>
      <c r="G367" s="244"/>
      <c r="H367" s="247">
        <v>24.75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164</v>
      </c>
      <c r="AU367" s="253" t="s">
        <v>92</v>
      </c>
      <c r="AV367" s="14" t="s">
        <v>92</v>
      </c>
      <c r="AW367" s="14" t="s">
        <v>39</v>
      </c>
      <c r="AX367" s="14" t="s">
        <v>82</v>
      </c>
      <c r="AY367" s="253" t="s">
        <v>155</v>
      </c>
    </row>
    <row r="368" s="15" customFormat="1">
      <c r="A368" s="15"/>
      <c r="B368" s="254"/>
      <c r="C368" s="255"/>
      <c r="D368" s="234" t="s">
        <v>164</v>
      </c>
      <c r="E368" s="256" t="s">
        <v>1</v>
      </c>
      <c r="F368" s="257" t="s">
        <v>170</v>
      </c>
      <c r="G368" s="255"/>
      <c r="H368" s="258">
        <v>24.75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164</v>
      </c>
      <c r="AU368" s="264" t="s">
        <v>92</v>
      </c>
      <c r="AV368" s="15" t="s">
        <v>162</v>
      </c>
      <c r="AW368" s="15" t="s">
        <v>39</v>
      </c>
      <c r="AX368" s="15" t="s">
        <v>90</v>
      </c>
      <c r="AY368" s="264" t="s">
        <v>155</v>
      </c>
    </row>
    <row r="369" s="2" customFormat="1" ht="24.15" customHeight="1">
      <c r="A369" s="39"/>
      <c r="B369" s="40"/>
      <c r="C369" s="219" t="s">
        <v>495</v>
      </c>
      <c r="D369" s="219" t="s">
        <v>157</v>
      </c>
      <c r="E369" s="220" t="s">
        <v>496</v>
      </c>
      <c r="F369" s="221" t="s">
        <v>497</v>
      </c>
      <c r="G369" s="222" t="s">
        <v>195</v>
      </c>
      <c r="H369" s="223">
        <v>3.8929999999999998</v>
      </c>
      <c r="I369" s="224"/>
      <c r="J369" s="225">
        <f>ROUND(I369*H369,2)</f>
        <v>0</v>
      </c>
      <c r="K369" s="221" t="s">
        <v>161</v>
      </c>
      <c r="L369" s="45"/>
      <c r="M369" s="226" t="s">
        <v>1</v>
      </c>
      <c r="N369" s="227" t="s">
        <v>47</v>
      </c>
      <c r="O369" s="92"/>
      <c r="P369" s="228">
        <f>O369*H369</f>
        <v>0</v>
      </c>
      <c r="Q369" s="228">
        <v>2.21</v>
      </c>
      <c r="R369" s="228">
        <f>Q369*H369</f>
        <v>8.6035299999999992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162</v>
      </c>
      <c r="AT369" s="230" t="s">
        <v>157</v>
      </c>
      <c r="AU369" s="230" t="s">
        <v>92</v>
      </c>
      <c r="AY369" s="17" t="s">
        <v>155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90</v>
      </c>
      <c r="BK369" s="231">
        <f>ROUND(I369*H369,2)</f>
        <v>0</v>
      </c>
      <c r="BL369" s="17" t="s">
        <v>162</v>
      </c>
      <c r="BM369" s="230" t="s">
        <v>498</v>
      </c>
    </row>
    <row r="370" s="14" customFormat="1">
      <c r="A370" s="14"/>
      <c r="B370" s="243"/>
      <c r="C370" s="244"/>
      <c r="D370" s="234" t="s">
        <v>164</v>
      </c>
      <c r="E370" s="245" t="s">
        <v>1</v>
      </c>
      <c r="F370" s="246" t="s">
        <v>499</v>
      </c>
      <c r="G370" s="244"/>
      <c r="H370" s="247">
        <v>3.8929999999999998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164</v>
      </c>
      <c r="AU370" s="253" t="s">
        <v>92</v>
      </c>
      <c r="AV370" s="14" t="s">
        <v>92</v>
      </c>
      <c r="AW370" s="14" t="s">
        <v>39</v>
      </c>
      <c r="AX370" s="14" t="s">
        <v>82</v>
      </c>
      <c r="AY370" s="253" t="s">
        <v>155</v>
      </c>
    </row>
    <row r="371" s="15" customFormat="1">
      <c r="A371" s="15"/>
      <c r="B371" s="254"/>
      <c r="C371" s="255"/>
      <c r="D371" s="234" t="s">
        <v>164</v>
      </c>
      <c r="E371" s="256" t="s">
        <v>1</v>
      </c>
      <c r="F371" s="257" t="s">
        <v>170</v>
      </c>
      <c r="G371" s="255"/>
      <c r="H371" s="258">
        <v>3.8929999999999998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164</v>
      </c>
      <c r="AU371" s="264" t="s">
        <v>92</v>
      </c>
      <c r="AV371" s="15" t="s">
        <v>162</v>
      </c>
      <c r="AW371" s="15" t="s">
        <v>39</v>
      </c>
      <c r="AX371" s="15" t="s">
        <v>90</v>
      </c>
      <c r="AY371" s="264" t="s">
        <v>155</v>
      </c>
    </row>
    <row r="372" s="2" customFormat="1" ht="33" customHeight="1">
      <c r="A372" s="39"/>
      <c r="B372" s="40"/>
      <c r="C372" s="219" t="s">
        <v>500</v>
      </c>
      <c r="D372" s="219" t="s">
        <v>157</v>
      </c>
      <c r="E372" s="220" t="s">
        <v>501</v>
      </c>
      <c r="F372" s="221" t="s">
        <v>502</v>
      </c>
      <c r="G372" s="222" t="s">
        <v>160</v>
      </c>
      <c r="H372" s="223">
        <v>2</v>
      </c>
      <c r="I372" s="224"/>
      <c r="J372" s="225">
        <f>ROUND(I372*H372,2)</f>
        <v>0</v>
      </c>
      <c r="K372" s="221" t="s">
        <v>161</v>
      </c>
      <c r="L372" s="45"/>
      <c r="M372" s="226" t="s">
        <v>1</v>
      </c>
      <c r="N372" s="227" t="s">
        <v>47</v>
      </c>
      <c r="O372" s="92"/>
      <c r="P372" s="228">
        <f>O372*H372</f>
        <v>0</v>
      </c>
      <c r="Q372" s="228">
        <v>1.031199</v>
      </c>
      <c r="R372" s="228">
        <f>Q372*H372</f>
        <v>2.062398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162</v>
      </c>
      <c r="AT372" s="230" t="s">
        <v>157</v>
      </c>
      <c r="AU372" s="230" t="s">
        <v>92</v>
      </c>
      <c r="AY372" s="17" t="s">
        <v>155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90</v>
      </c>
      <c r="BK372" s="231">
        <f>ROUND(I372*H372,2)</f>
        <v>0</v>
      </c>
      <c r="BL372" s="17" t="s">
        <v>162</v>
      </c>
      <c r="BM372" s="230" t="s">
        <v>503</v>
      </c>
    </row>
    <row r="373" s="13" customFormat="1">
      <c r="A373" s="13"/>
      <c r="B373" s="232"/>
      <c r="C373" s="233"/>
      <c r="D373" s="234" t="s">
        <v>164</v>
      </c>
      <c r="E373" s="235" t="s">
        <v>1</v>
      </c>
      <c r="F373" s="236" t="s">
        <v>482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164</v>
      </c>
      <c r="AU373" s="242" t="s">
        <v>92</v>
      </c>
      <c r="AV373" s="13" t="s">
        <v>90</v>
      </c>
      <c r="AW373" s="13" t="s">
        <v>39</v>
      </c>
      <c r="AX373" s="13" t="s">
        <v>82</v>
      </c>
      <c r="AY373" s="242" t="s">
        <v>155</v>
      </c>
    </row>
    <row r="374" s="14" customFormat="1">
      <c r="A374" s="14"/>
      <c r="B374" s="243"/>
      <c r="C374" s="244"/>
      <c r="D374" s="234" t="s">
        <v>164</v>
      </c>
      <c r="E374" s="245" t="s">
        <v>1</v>
      </c>
      <c r="F374" s="246" t="s">
        <v>92</v>
      </c>
      <c r="G374" s="244"/>
      <c r="H374" s="247">
        <v>2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164</v>
      </c>
      <c r="AU374" s="253" t="s">
        <v>92</v>
      </c>
      <c r="AV374" s="14" t="s">
        <v>92</v>
      </c>
      <c r="AW374" s="14" t="s">
        <v>39</v>
      </c>
      <c r="AX374" s="14" t="s">
        <v>82</v>
      </c>
      <c r="AY374" s="253" t="s">
        <v>155</v>
      </c>
    </row>
    <row r="375" s="15" customFormat="1">
      <c r="A375" s="15"/>
      <c r="B375" s="254"/>
      <c r="C375" s="255"/>
      <c r="D375" s="234" t="s">
        <v>164</v>
      </c>
      <c r="E375" s="256" t="s">
        <v>1</v>
      </c>
      <c r="F375" s="257" t="s">
        <v>170</v>
      </c>
      <c r="G375" s="255"/>
      <c r="H375" s="258">
        <v>2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164</v>
      </c>
      <c r="AU375" s="264" t="s">
        <v>92</v>
      </c>
      <c r="AV375" s="15" t="s">
        <v>162</v>
      </c>
      <c r="AW375" s="15" t="s">
        <v>39</v>
      </c>
      <c r="AX375" s="15" t="s">
        <v>90</v>
      </c>
      <c r="AY375" s="264" t="s">
        <v>155</v>
      </c>
    </row>
    <row r="376" s="12" customFormat="1" ht="22.8" customHeight="1">
      <c r="A376" s="12"/>
      <c r="B376" s="203"/>
      <c r="C376" s="204"/>
      <c r="D376" s="205" t="s">
        <v>81</v>
      </c>
      <c r="E376" s="217" t="s">
        <v>186</v>
      </c>
      <c r="F376" s="217" t="s">
        <v>504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SUM(P377:P380)</f>
        <v>0</v>
      </c>
      <c r="Q376" s="211"/>
      <c r="R376" s="212">
        <f>SUM(R377:R380)</f>
        <v>0.0046639999999999997</v>
      </c>
      <c r="S376" s="211"/>
      <c r="T376" s="213">
        <f>SUM(T377:T380)</f>
        <v>1.3280000000000001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90</v>
      </c>
      <c r="AT376" s="215" t="s">
        <v>81</v>
      </c>
      <c r="AU376" s="215" t="s">
        <v>90</v>
      </c>
      <c r="AY376" s="214" t="s">
        <v>155</v>
      </c>
      <c r="BK376" s="216">
        <f>SUM(BK377:BK380)</f>
        <v>0</v>
      </c>
    </row>
    <row r="377" s="2" customFormat="1" ht="24.15" customHeight="1">
      <c r="A377" s="39"/>
      <c r="B377" s="40"/>
      <c r="C377" s="219" t="s">
        <v>505</v>
      </c>
      <c r="D377" s="219" t="s">
        <v>157</v>
      </c>
      <c r="E377" s="220" t="s">
        <v>506</v>
      </c>
      <c r="F377" s="221" t="s">
        <v>507</v>
      </c>
      <c r="G377" s="222" t="s">
        <v>347</v>
      </c>
      <c r="H377" s="223">
        <v>6</v>
      </c>
      <c r="I377" s="224"/>
      <c r="J377" s="225">
        <f>ROUND(I377*H377,2)</f>
        <v>0</v>
      </c>
      <c r="K377" s="221" t="s">
        <v>161</v>
      </c>
      <c r="L377" s="45"/>
      <c r="M377" s="226" t="s">
        <v>1</v>
      </c>
      <c r="N377" s="227" t="s">
        <v>47</v>
      </c>
      <c r="O377" s="92"/>
      <c r="P377" s="228">
        <f>O377*H377</f>
        <v>0</v>
      </c>
      <c r="Q377" s="228">
        <v>0.00058299999999999997</v>
      </c>
      <c r="R377" s="228">
        <f>Q377*H377</f>
        <v>0.0034979999999999998</v>
      </c>
      <c r="S377" s="228">
        <v>0.16600000000000001</v>
      </c>
      <c r="T377" s="229">
        <f>S377*H377</f>
        <v>0.996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162</v>
      </c>
      <c r="AT377" s="230" t="s">
        <v>157</v>
      </c>
      <c r="AU377" s="230" t="s">
        <v>92</v>
      </c>
      <c r="AY377" s="17" t="s">
        <v>155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90</v>
      </c>
      <c r="BK377" s="231">
        <f>ROUND(I377*H377,2)</f>
        <v>0</v>
      </c>
      <c r="BL377" s="17" t="s">
        <v>162</v>
      </c>
      <c r="BM377" s="230" t="s">
        <v>508</v>
      </c>
    </row>
    <row r="378" s="14" customFormat="1">
      <c r="A378" s="14"/>
      <c r="B378" s="243"/>
      <c r="C378" s="244"/>
      <c r="D378" s="234" t="s">
        <v>164</v>
      </c>
      <c r="E378" s="245" t="s">
        <v>1</v>
      </c>
      <c r="F378" s="246" t="s">
        <v>192</v>
      </c>
      <c r="G378" s="244"/>
      <c r="H378" s="247">
        <v>6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164</v>
      </c>
      <c r="AU378" s="253" t="s">
        <v>92</v>
      </c>
      <c r="AV378" s="14" t="s">
        <v>92</v>
      </c>
      <c r="AW378" s="14" t="s">
        <v>39</v>
      </c>
      <c r="AX378" s="14" t="s">
        <v>82</v>
      </c>
      <c r="AY378" s="253" t="s">
        <v>155</v>
      </c>
    </row>
    <row r="379" s="15" customFormat="1">
      <c r="A379" s="15"/>
      <c r="B379" s="254"/>
      <c r="C379" s="255"/>
      <c r="D379" s="234" t="s">
        <v>164</v>
      </c>
      <c r="E379" s="256" t="s">
        <v>1</v>
      </c>
      <c r="F379" s="257" t="s">
        <v>170</v>
      </c>
      <c r="G379" s="255"/>
      <c r="H379" s="258">
        <v>6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164</v>
      </c>
      <c r="AU379" s="264" t="s">
        <v>92</v>
      </c>
      <c r="AV379" s="15" t="s">
        <v>162</v>
      </c>
      <c r="AW379" s="15" t="s">
        <v>39</v>
      </c>
      <c r="AX379" s="15" t="s">
        <v>90</v>
      </c>
      <c r="AY379" s="264" t="s">
        <v>155</v>
      </c>
    </row>
    <row r="380" s="2" customFormat="1" ht="24.15" customHeight="1">
      <c r="A380" s="39"/>
      <c r="B380" s="40"/>
      <c r="C380" s="219" t="s">
        <v>509</v>
      </c>
      <c r="D380" s="219" t="s">
        <v>157</v>
      </c>
      <c r="E380" s="220" t="s">
        <v>510</v>
      </c>
      <c r="F380" s="221" t="s">
        <v>511</v>
      </c>
      <c r="G380" s="222" t="s">
        <v>347</v>
      </c>
      <c r="H380" s="223">
        <v>2</v>
      </c>
      <c r="I380" s="224"/>
      <c r="J380" s="225">
        <f>ROUND(I380*H380,2)</f>
        <v>0</v>
      </c>
      <c r="K380" s="221" t="s">
        <v>161</v>
      </c>
      <c r="L380" s="45"/>
      <c r="M380" s="226" t="s">
        <v>1</v>
      </c>
      <c r="N380" s="227" t="s">
        <v>47</v>
      </c>
      <c r="O380" s="92"/>
      <c r="P380" s="228">
        <f>O380*H380</f>
        <v>0</v>
      </c>
      <c r="Q380" s="228">
        <v>0.00058299999999999997</v>
      </c>
      <c r="R380" s="228">
        <f>Q380*H380</f>
        <v>0.0011659999999999999</v>
      </c>
      <c r="S380" s="228">
        <v>0.16600000000000001</v>
      </c>
      <c r="T380" s="229">
        <f>S380*H380</f>
        <v>0.33200000000000002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162</v>
      </c>
      <c r="AT380" s="230" t="s">
        <v>157</v>
      </c>
      <c r="AU380" s="230" t="s">
        <v>92</v>
      </c>
      <c r="AY380" s="17" t="s">
        <v>155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90</v>
      </c>
      <c r="BK380" s="231">
        <f>ROUND(I380*H380,2)</f>
        <v>0</v>
      </c>
      <c r="BL380" s="17" t="s">
        <v>162</v>
      </c>
      <c r="BM380" s="230" t="s">
        <v>512</v>
      </c>
    </row>
    <row r="381" s="12" customFormat="1" ht="22.8" customHeight="1">
      <c r="A381" s="12"/>
      <c r="B381" s="203"/>
      <c r="C381" s="204"/>
      <c r="D381" s="205" t="s">
        <v>81</v>
      </c>
      <c r="E381" s="217" t="s">
        <v>192</v>
      </c>
      <c r="F381" s="217" t="s">
        <v>513</v>
      </c>
      <c r="G381" s="204"/>
      <c r="H381" s="204"/>
      <c r="I381" s="207"/>
      <c r="J381" s="218">
        <f>BK381</f>
        <v>0</v>
      </c>
      <c r="K381" s="204"/>
      <c r="L381" s="209"/>
      <c r="M381" s="210"/>
      <c r="N381" s="211"/>
      <c r="O381" s="211"/>
      <c r="P381" s="212">
        <f>SUM(P382:P412)</f>
        <v>0</v>
      </c>
      <c r="Q381" s="211"/>
      <c r="R381" s="212">
        <f>SUM(R382:R412)</f>
        <v>2.5697317542000002</v>
      </c>
      <c r="S381" s="211"/>
      <c r="T381" s="213">
        <f>SUM(T382:T412)</f>
        <v>2.8144500000000003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4" t="s">
        <v>90</v>
      </c>
      <c r="AT381" s="215" t="s">
        <v>81</v>
      </c>
      <c r="AU381" s="215" t="s">
        <v>90</v>
      </c>
      <c r="AY381" s="214" t="s">
        <v>155</v>
      </c>
      <c r="BK381" s="216">
        <f>SUM(BK382:BK412)</f>
        <v>0</v>
      </c>
    </row>
    <row r="382" s="2" customFormat="1" ht="33" customHeight="1">
      <c r="A382" s="39"/>
      <c r="B382" s="40"/>
      <c r="C382" s="219" t="s">
        <v>514</v>
      </c>
      <c r="D382" s="219" t="s">
        <v>157</v>
      </c>
      <c r="E382" s="220" t="s">
        <v>515</v>
      </c>
      <c r="F382" s="221" t="s">
        <v>516</v>
      </c>
      <c r="G382" s="222" t="s">
        <v>160</v>
      </c>
      <c r="H382" s="223">
        <v>37.526000000000003</v>
      </c>
      <c r="I382" s="224"/>
      <c r="J382" s="225">
        <f>ROUND(I382*H382,2)</f>
        <v>0</v>
      </c>
      <c r="K382" s="221" t="s">
        <v>161</v>
      </c>
      <c r="L382" s="45"/>
      <c r="M382" s="226" t="s">
        <v>1</v>
      </c>
      <c r="N382" s="227" t="s">
        <v>47</v>
      </c>
      <c r="O382" s="92"/>
      <c r="P382" s="228">
        <f>O382*H382</f>
        <v>0</v>
      </c>
      <c r="Q382" s="228">
        <v>0.066961699999999999</v>
      </c>
      <c r="R382" s="228">
        <f>Q382*H382</f>
        <v>2.5128047542000003</v>
      </c>
      <c r="S382" s="228">
        <v>0.074999999999999997</v>
      </c>
      <c r="T382" s="229">
        <f>S382*H382</f>
        <v>2.8144500000000003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162</v>
      </c>
      <c r="AT382" s="230" t="s">
        <v>157</v>
      </c>
      <c r="AU382" s="230" t="s">
        <v>92</v>
      </c>
      <c r="AY382" s="17" t="s">
        <v>155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7" t="s">
        <v>90</v>
      </c>
      <c r="BK382" s="231">
        <f>ROUND(I382*H382,2)</f>
        <v>0</v>
      </c>
      <c r="BL382" s="17" t="s">
        <v>162</v>
      </c>
      <c r="BM382" s="230" t="s">
        <v>517</v>
      </c>
    </row>
    <row r="383" s="13" customFormat="1">
      <c r="A383" s="13"/>
      <c r="B383" s="232"/>
      <c r="C383" s="233"/>
      <c r="D383" s="234" t="s">
        <v>164</v>
      </c>
      <c r="E383" s="235" t="s">
        <v>1</v>
      </c>
      <c r="F383" s="236" t="s">
        <v>518</v>
      </c>
      <c r="G383" s="233"/>
      <c r="H383" s="235" t="s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164</v>
      </c>
      <c r="AU383" s="242" t="s">
        <v>92</v>
      </c>
      <c r="AV383" s="13" t="s">
        <v>90</v>
      </c>
      <c r="AW383" s="13" t="s">
        <v>39</v>
      </c>
      <c r="AX383" s="13" t="s">
        <v>82</v>
      </c>
      <c r="AY383" s="242" t="s">
        <v>155</v>
      </c>
    </row>
    <row r="384" s="13" customFormat="1">
      <c r="A384" s="13"/>
      <c r="B384" s="232"/>
      <c r="C384" s="233"/>
      <c r="D384" s="234" t="s">
        <v>164</v>
      </c>
      <c r="E384" s="235" t="s">
        <v>1</v>
      </c>
      <c r="F384" s="236" t="s">
        <v>519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164</v>
      </c>
      <c r="AU384" s="242" t="s">
        <v>92</v>
      </c>
      <c r="AV384" s="13" t="s">
        <v>90</v>
      </c>
      <c r="AW384" s="13" t="s">
        <v>39</v>
      </c>
      <c r="AX384" s="13" t="s">
        <v>82</v>
      </c>
      <c r="AY384" s="242" t="s">
        <v>155</v>
      </c>
    </row>
    <row r="385" s="13" customFormat="1">
      <c r="A385" s="13"/>
      <c r="B385" s="232"/>
      <c r="C385" s="233"/>
      <c r="D385" s="234" t="s">
        <v>164</v>
      </c>
      <c r="E385" s="235" t="s">
        <v>1</v>
      </c>
      <c r="F385" s="236" t="s">
        <v>520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164</v>
      </c>
      <c r="AU385" s="242" t="s">
        <v>92</v>
      </c>
      <c r="AV385" s="13" t="s">
        <v>90</v>
      </c>
      <c r="AW385" s="13" t="s">
        <v>39</v>
      </c>
      <c r="AX385" s="13" t="s">
        <v>82</v>
      </c>
      <c r="AY385" s="242" t="s">
        <v>155</v>
      </c>
    </row>
    <row r="386" s="14" customFormat="1">
      <c r="A386" s="14"/>
      <c r="B386" s="243"/>
      <c r="C386" s="244"/>
      <c r="D386" s="234" t="s">
        <v>164</v>
      </c>
      <c r="E386" s="245" t="s">
        <v>1</v>
      </c>
      <c r="F386" s="246" t="s">
        <v>521</v>
      </c>
      <c r="G386" s="244"/>
      <c r="H386" s="247">
        <v>1.734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164</v>
      </c>
      <c r="AU386" s="253" t="s">
        <v>92</v>
      </c>
      <c r="AV386" s="14" t="s">
        <v>92</v>
      </c>
      <c r="AW386" s="14" t="s">
        <v>39</v>
      </c>
      <c r="AX386" s="14" t="s">
        <v>82</v>
      </c>
      <c r="AY386" s="253" t="s">
        <v>155</v>
      </c>
    </row>
    <row r="387" s="13" customFormat="1">
      <c r="A387" s="13"/>
      <c r="B387" s="232"/>
      <c r="C387" s="233"/>
      <c r="D387" s="234" t="s">
        <v>164</v>
      </c>
      <c r="E387" s="235" t="s">
        <v>1</v>
      </c>
      <c r="F387" s="236" t="s">
        <v>522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164</v>
      </c>
      <c r="AU387" s="242" t="s">
        <v>92</v>
      </c>
      <c r="AV387" s="13" t="s">
        <v>90</v>
      </c>
      <c r="AW387" s="13" t="s">
        <v>39</v>
      </c>
      <c r="AX387" s="13" t="s">
        <v>82</v>
      </c>
      <c r="AY387" s="242" t="s">
        <v>155</v>
      </c>
    </row>
    <row r="388" s="14" customFormat="1">
      <c r="A388" s="14"/>
      <c r="B388" s="243"/>
      <c r="C388" s="244"/>
      <c r="D388" s="234" t="s">
        <v>164</v>
      </c>
      <c r="E388" s="245" t="s">
        <v>1</v>
      </c>
      <c r="F388" s="246" t="s">
        <v>521</v>
      </c>
      <c r="G388" s="244"/>
      <c r="H388" s="247">
        <v>1.734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164</v>
      </c>
      <c r="AU388" s="253" t="s">
        <v>92</v>
      </c>
      <c r="AV388" s="14" t="s">
        <v>92</v>
      </c>
      <c r="AW388" s="14" t="s">
        <v>39</v>
      </c>
      <c r="AX388" s="14" t="s">
        <v>82</v>
      </c>
      <c r="AY388" s="253" t="s">
        <v>155</v>
      </c>
    </row>
    <row r="389" s="13" customFormat="1">
      <c r="A389" s="13"/>
      <c r="B389" s="232"/>
      <c r="C389" s="233"/>
      <c r="D389" s="234" t="s">
        <v>164</v>
      </c>
      <c r="E389" s="235" t="s">
        <v>1</v>
      </c>
      <c r="F389" s="236" t="s">
        <v>523</v>
      </c>
      <c r="G389" s="233"/>
      <c r="H389" s="235" t="s">
        <v>1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164</v>
      </c>
      <c r="AU389" s="242" t="s">
        <v>92</v>
      </c>
      <c r="AV389" s="13" t="s">
        <v>90</v>
      </c>
      <c r="AW389" s="13" t="s">
        <v>39</v>
      </c>
      <c r="AX389" s="13" t="s">
        <v>82</v>
      </c>
      <c r="AY389" s="242" t="s">
        <v>155</v>
      </c>
    </row>
    <row r="390" s="14" customFormat="1">
      <c r="A390" s="14"/>
      <c r="B390" s="243"/>
      <c r="C390" s="244"/>
      <c r="D390" s="234" t="s">
        <v>164</v>
      </c>
      <c r="E390" s="245" t="s">
        <v>1</v>
      </c>
      <c r="F390" s="246" t="s">
        <v>521</v>
      </c>
      <c r="G390" s="244"/>
      <c r="H390" s="247">
        <v>1.734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164</v>
      </c>
      <c r="AU390" s="253" t="s">
        <v>92</v>
      </c>
      <c r="AV390" s="14" t="s">
        <v>92</v>
      </c>
      <c r="AW390" s="14" t="s">
        <v>39</v>
      </c>
      <c r="AX390" s="14" t="s">
        <v>82</v>
      </c>
      <c r="AY390" s="253" t="s">
        <v>155</v>
      </c>
    </row>
    <row r="391" s="13" customFormat="1">
      <c r="A391" s="13"/>
      <c r="B391" s="232"/>
      <c r="C391" s="233"/>
      <c r="D391" s="234" t="s">
        <v>164</v>
      </c>
      <c r="E391" s="235" t="s">
        <v>1</v>
      </c>
      <c r="F391" s="236" t="s">
        <v>524</v>
      </c>
      <c r="G391" s="233"/>
      <c r="H391" s="235" t="s">
        <v>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164</v>
      </c>
      <c r="AU391" s="242" t="s">
        <v>92</v>
      </c>
      <c r="AV391" s="13" t="s">
        <v>90</v>
      </c>
      <c r="AW391" s="13" t="s">
        <v>39</v>
      </c>
      <c r="AX391" s="13" t="s">
        <v>82</v>
      </c>
      <c r="AY391" s="242" t="s">
        <v>155</v>
      </c>
    </row>
    <row r="392" s="14" customFormat="1">
      <c r="A392" s="14"/>
      <c r="B392" s="243"/>
      <c r="C392" s="244"/>
      <c r="D392" s="234" t="s">
        <v>164</v>
      </c>
      <c r="E392" s="245" t="s">
        <v>1</v>
      </c>
      <c r="F392" s="246" t="s">
        <v>521</v>
      </c>
      <c r="G392" s="244"/>
      <c r="H392" s="247">
        <v>1.734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164</v>
      </c>
      <c r="AU392" s="253" t="s">
        <v>92</v>
      </c>
      <c r="AV392" s="14" t="s">
        <v>92</v>
      </c>
      <c r="AW392" s="14" t="s">
        <v>39</v>
      </c>
      <c r="AX392" s="14" t="s">
        <v>82</v>
      </c>
      <c r="AY392" s="253" t="s">
        <v>155</v>
      </c>
    </row>
    <row r="393" s="13" customFormat="1">
      <c r="A393" s="13"/>
      <c r="B393" s="232"/>
      <c r="C393" s="233"/>
      <c r="D393" s="234" t="s">
        <v>164</v>
      </c>
      <c r="E393" s="235" t="s">
        <v>1</v>
      </c>
      <c r="F393" s="236" t="s">
        <v>525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164</v>
      </c>
      <c r="AU393" s="242" t="s">
        <v>92</v>
      </c>
      <c r="AV393" s="13" t="s">
        <v>90</v>
      </c>
      <c r="AW393" s="13" t="s">
        <v>39</v>
      </c>
      <c r="AX393" s="13" t="s">
        <v>82</v>
      </c>
      <c r="AY393" s="242" t="s">
        <v>155</v>
      </c>
    </row>
    <row r="394" s="13" customFormat="1">
      <c r="A394" s="13"/>
      <c r="B394" s="232"/>
      <c r="C394" s="233"/>
      <c r="D394" s="234" t="s">
        <v>164</v>
      </c>
      <c r="E394" s="235" t="s">
        <v>1</v>
      </c>
      <c r="F394" s="236" t="s">
        <v>519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164</v>
      </c>
      <c r="AU394" s="242" t="s">
        <v>92</v>
      </c>
      <c r="AV394" s="13" t="s">
        <v>90</v>
      </c>
      <c r="AW394" s="13" t="s">
        <v>39</v>
      </c>
      <c r="AX394" s="13" t="s">
        <v>82</v>
      </c>
      <c r="AY394" s="242" t="s">
        <v>155</v>
      </c>
    </row>
    <row r="395" s="14" customFormat="1">
      <c r="A395" s="14"/>
      <c r="B395" s="243"/>
      <c r="C395" s="244"/>
      <c r="D395" s="234" t="s">
        <v>164</v>
      </c>
      <c r="E395" s="245" t="s">
        <v>1</v>
      </c>
      <c r="F395" s="246" t="s">
        <v>526</v>
      </c>
      <c r="G395" s="244"/>
      <c r="H395" s="247">
        <v>4.3789999999999996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164</v>
      </c>
      <c r="AU395" s="253" t="s">
        <v>92</v>
      </c>
      <c r="AV395" s="14" t="s">
        <v>92</v>
      </c>
      <c r="AW395" s="14" t="s">
        <v>39</v>
      </c>
      <c r="AX395" s="14" t="s">
        <v>82</v>
      </c>
      <c r="AY395" s="253" t="s">
        <v>155</v>
      </c>
    </row>
    <row r="396" s="13" customFormat="1">
      <c r="A396" s="13"/>
      <c r="B396" s="232"/>
      <c r="C396" s="233"/>
      <c r="D396" s="234" t="s">
        <v>164</v>
      </c>
      <c r="E396" s="235" t="s">
        <v>1</v>
      </c>
      <c r="F396" s="236" t="s">
        <v>522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164</v>
      </c>
      <c r="AU396" s="242" t="s">
        <v>92</v>
      </c>
      <c r="AV396" s="13" t="s">
        <v>90</v>
      </c>
      <c r="AW396" s="13" t="s">
        <v>39</v>
      </c>
      <c r="AX396" s="13" t="s">
        <v>82</v>
      </c>
      <c r="AY396" s="242" t="s">
        <v>155</v>
      </c>
    </row>
    <row r="397" s="14" customFormat="1">
      <c r="A397" s="14"/>
      <c r="B397" s="243"/>
      <c r="C397" s="244"/>
      <c r="D397" s="234" t="s">
        <v>164</v>
      </c>
      <c r="E397" s="245" t="s">
        <v>1</v>
      </c>
      <c r="F397" s="246" t="s">
        <v>526</v>
      </c>
      <c r="G397" s="244"/>
      <c r="H397" s="247">
        <v>4.3789999999999996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164</v>
      </c>
      <c r="AU397" s="253" t="s">
        <v>92</v>
      </c>
      <c r="AV397" s="14" t="s">
        <v>92</v>
      </c>
      <c r="AW397" s="14" t="s">
        <v>39</v>
      </c>
      <c r="AX397" s="14" t="s">
        <v>82</v>
      </c>
      <c r="AY397" s="253" t="s">
        <v>155</v>
      </c>
    </row>
    <row r="398" s="13" customFormat="1">
      <c r="A398" s="13"/>
      <c r="B398" s="232"/>
      <c r="C398" s="233"/>
      <c r="D398" s="234" t="s">
        <v>164</v>
      </c>
      <c r="E398" s="235" t="s">
        <v>1</v>
      </c>
      <c r="F398" s="236" t="s">
        <v>523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164</v>
      </c>
      <c r="AU398" s="242" t="s">
        <v>92</v>
      </c>
      <c r="AV398" s="13" t="s">
        <v>90</v>
      </c>
      <c r="AW398" s="13" t="s">
        <v>39</v>
      </c>
      <c r="AX398" s="13" t="s">
        <v>82</v>
      </c>
      <c r="AY398" s="242" t="s">
        <v>155</v>
      </c>
    </row>
    <row r="399" s="14" customFormat="1">
      <c r="A399" s="14"/>
      <c r="B399" s="243"/>
      <c r="C399" s="244"/>
      <c r="D399" s="234" t="s">
        <v>164</v>
      </c>
      <c r="E399" s="245" t="s">
        <v>1</v>
      </c>
      <c r="F399" s="246" t="s">
        <v>527</v>
      </c>
      <c r="G399" s="244"/>
      <c r="H399" s="247">
        <v>5.6390000000000002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164</v>
      </c>
      <c r="AU399" s="253" t="s">
        <v>92</v>
      </c>
      <c r="AV399" s="14" t="s">
        <v>92</v>
      </c>
      <c r="AW399" s="14" t="s">
        <v>39</v>
      </c>
      <c r="AX399" s="14" t="s">
        <v>82</v>
      </c>
      <c r="AY399" s="253" t="s">
        <v>155</v>
      </c>
    </row>
    <row r="400" s="13" customFormat="1">
      <c r="A400" s="13"/>
      <c r="B400" s="232"/>
      <c r="C400" s="233"/>
      <c r="D400" s="234" t="s">
        <v>164</v>
      </c>
      <c r="E400" s="235" t="s">
        <v>1</v>
      </c>
      <c r="F400" s="236" t="s">
        <v>524</v>
      </c>
      <c r="G400" s="233"/>
      <c r="H400" s="235" t="s">
        <v>1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164</v>
      </c>
      <c r="AU400" s="242" t="s">
        <v>92</v>
      </c>
      <c r="AV400" s="13" t="s">
        <v>90</v>
      </c>
      <c r="AW400" s="13" t="s">
        <v>39</v>
      </c>
      <c r="AX400" s="13" t="s">
        <v>82</v>
      </c>
      <c r="AY400" s="242" t="s">
        <v>155</v>
      </c>
    </row>
    <row r="401" s="14" customFormat="1">
      <c r="A401" s="14"/>
      <c r="B401" s="243"/>
      <c r="C401" s="244"/>
      <c r="D401" s="234" t="s">
        <v>164</v>
      </c>
      <c r="E401" s="245" t="s">
        <v>1</v>
      </c>
      <c r="F401" s="246" t="s">
        <v>528</v>
      </c>
      <c r="G401" s="244"/>
      <c r="H401" s="247">
        <v>4.883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164</v>
      </c>
      <c r="AU401" s="253" t="s">
        <v>92</v>
      </c>
      <c r="AV401" s="14" t="s">
        <v>92</v>
      </c>
      <c r="AW401" s="14" t="s">
        <v>39</v>
      </c>
      <c r="AX401" s="14" t="s">
        <v>82</v>
      </c>
      <c r="AY401" s="253" t="s">
        <v>155</v>
      </c>
    </row>
    <row r="402" s="13" customFormat="1">
      <c r="A402" s="13"/>
      <c r="B402" s="232"/>
      <c r="C402" s="233"/>
      <c r="D402" s="234" t="s">
        <v>164</v>
      </c>
      <c r="E402" s="235" t="s">
        <v>1</v>
      </c>
      <c r="F402" s="236" t="s">
        <v>529</v>
      </c>
      <c r="G402" s="233"/>
      <c r="H402" s="235" t="s">
        <v>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164</v>
      </c>
      <c r="AU402" s="242" t="s">
        <v>92</v>
      </c>
      <c r="AV402" s="13" t="s">
        <v>90</v>
      </c>
      <c r="AW402" s="13" t="s">
        <v>39</v>
      </c>
      <c r="AX402" s="13" t="s">
        <v>82</v>
      </c>
      <c r="AY402" s="242" t="s">
        <v>155</v>
      </c>
    </row>
    <row r="403" s="14" customFormat="1">
      <c r="A403" s="14"/>
      <c r="B403" s="243"/>
      <c r="C403" s="244"/>
      <c r="D403" s="234" t="s">
        <v>164</v>
      </c>
      <c r="E403" s="245" t="s">
        <v>1</v>
      </c>
      <c r="F403" s="246" t="s">
        <v>530</v>
      </c>
      <c r="G403" s="244"/>
      <c r="H403" s="247">
        <v>2.496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164</v>
      </c>
      <c r="AU403" s="253" t="s">
        <v>92</v>
      </c>
      <c r="AV403" s="14" t="s">
        <v>92</v>
      </c>
      <c r="AW403" s="14" t="s">
        <v>39</v>
      </c>
      <c r="AX403" s="14" t="s">
        <v>82</v>
      </c>
      <c r="AY403" s="253" t="s">
        <v>155</v>
      </c>
    </row>
    <row r="404" s="13" customFormat="1">
      <c r="A404" s="13"/>
      <c r="B404" s="232"/>
      <c r="C404" s="233"/>
      <c r="D404" s="234" t="s">
        <v>164</v>
      </c>
      <c r="E404" s="235" t="s">
        <v>1</v>
      </c>
      <c r="F404" s="236" t="s">
        <v>531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164</v>
      </c>
      <c r="AU404" s="242" t="s">
        <v>92</v>
      </c>
      <c r="AV404" s="13" t="s">
        <v>90</v>
      </c>
      <c r="AW404" s="13" t="s">
        <v>39</v>
      </c>
      <c r="AX404" s="13" t="s">
        <v>82</v>
      </c>
      <c r="AY404" s="242" t="s">
        <v>155</v>
      </c>
    </row>
    <row r="405" s="13" customFormat="1">
      <c r="A405" s="13"/>
      <c r="B405" s="232"/>
      <c r="C405" s="233"/>
      <c r="D405" s="234" t="s">
        <v>164</v>
      </c>
      <c r="E405" s="235" t="s">
        <v>1</v>
      </c>
      <c r="F405" s="236" t="s">
        <v>532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164</v>
      </c>
      <c r="AU405" s="242" t="s">
        <v>92</v>
      </c>
      <c r="AV405" s="13" t="s">
        <v>90</v>
      </c>
      <c r="AW405" s="13" t="s">
        <v>39</v>
      </c>
      <c r="AX405" s="13" t="s">
        <v>82</v>
      </c>
      <c r="AY405" s="242" t="s">
        <v>155</v>
      </c>
    </row>
    <row r="406" s="14" customFormat="1">
      <c r="A406" s="14"/>
      <c r="B406" s="243"/>
      <c r="C406" s="244"/>
      <c r="D406" s="234" t="s">
        <v>164</v>
      </c>
      <c r="E406" s="245" t="s">
        <v>1</v>
      </c>
      <c r="F406" s="246" t="s">
        <v>533</v>
      </c>
      <c r="G406" s="244"/>
      <c r="H406" s="247">
        <v>3.3140000000000001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164</v>
      </c>
      <c r="AU406" s="253" t="s">
        <v>92</v>
      </c>
      <c r="AV406" s="14" t="s">
        <v>92</v>
      </c>
      <c r="AW406" s="14" t="s">
        <v>39</v>
      </c>
      <c r="AX406" s="14" t="s">
        <v>82</v>
      </c>
      <c r="AY406" s="253" t="s">
        <v>155</v>
      </c>
    </row>
    <row r="407" s="13" customFormat="1">
      <c r="A407" s="13"/>
      <c r="B407" s="232"/>
      <c r="C407" s="233"/>
      <c r="D407" s="234" t="s">
        <v>164</v>
      </c>
      <c r="E407" s="235" t="s">
        <v>1</v>
      </c>
      <c r="F407" s="236" t="s">
        <v>534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164</v>
      </c>
      <c r="AU407" s="242" t="s">
        <v>92</v>
      </c>
      <c r="AV407" s="13" t="s">
        <v>90</v>
      </c>
      <c r="AW407" s="13" t="s">
        <v>39</v>
      </c>
      <c r="AX407" s="13" t="s">
        <v>82</v>
      </c>
      <c r="AY407" s="242" t="s">
        <v>155</v>
      </c>
    </row>
    <row r="408" s="14" customFormat="1">
      <c r="A408" s="14"/>
      <c r="B408" s="243"/>
      <c r="C408" s="244"/>
      <c r="D408" s="234" t="s">
        <v>164</v>
      </c>
      <c r="E408" s="245" t="s">
        <v>1</v>
      </c>
      <c r="F408" s="246" t="s">
        <v>535</v>
      </c>
      <c r="G408" s="244"/>
      <c r="H408" s="247">
        <v>5.5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164</v>
      </c>
      <c r="AU408" s="253" t="s">
        <v>92</v>
      </c>
      <c r="AV408" s="14" t="s">
        <v>92</v>
      </c>
      <c r="AW408" s="14" t="s">
        <v>39</v>
      </c>
      <c r="AX408" s="14" t="s">
        <v>82</v>
      </c>
      <c r="AY408" s="253" t="s">
        <v>155</v>
      </c>
    </row>
    <row r="409" s="15" customFormat="1">
      <c r="A409" s="15"/>
      <c r="B409" s="254"/>
      <c r="C409" s="255"/>
      <c r="D409" s="234" t="s">
        <v>164</v>
      </c>
      <c r="E409" s="256" t="s">
        <v>1</v>
      </c>
      <c r="F409" s="257" t="s">
        <v>170</v>
      </c>
      <c r="G409" s="255"/>
      <c r="H409" s="258">
        <v>37.525999999999996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164</v>
      </c>
      <c r="AU409" s="264" t="s">
        <v>92</v>
      </c>
      <c r="AV409" s="15" t="s">
        <v>162</v>
      </c>
      <c r="AW409" s="15" t="s">
        <v>39</v>
      </c>
      <c r="AX409" s="15" t="s">
        <v>90</v>
      </c>
      <c r="AY409" s="264" t="s">
        <v>155</v>
      </c>
    </row>
    <row r="410" s="2" customFormat="1" ht="16.5" customHeight="1">
      <c r="A410" s="39"/>
      <c r="B410" s="40"/>
      <c r="C410" s="265" t="s">
        <v>536</v>
      </c>
      <c r="D410" s="265" t="s">
        <v>254</v>
      </c>
      <c r="E410" s="266" t="s">
        <v>537</v>
      </c>
      <c r="F410" s="267" t="s">
        <v>538</v>
      </c>
      <c r="G410" s="268" t="s">
        <v>267</v>
      </c>
      <c r="H410" s="269">
        <v>56.927</v>
      </c>
      <c r="I410" s="270"/>
      <c r="J410" s="271">
        <f>ROUND(I410*H410,2)</f>
        <v>0</v>
      </c>
      <c r="K410" s="267" t="s">
        <v>161</v>
      </c>
      <c r="L410" s="272"/>
      <c r="M410" s="273" t="s">
        <v>1</v>
      </c>
      <c r="N410" s="274" t="s">
        <v>47</v>
      </c>
      <c r="O410" s="92"/>
      <c r="P410" s="228">
        <f>O410*H410</f>
        <v>0</v>
      </c>
      <c r="Q410" s="228">
        <v>0.001</v>
      </c>
      <c r="R410" s="228">
        <f>Q410*H410</f>
        <v>0.056926999999999998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208</v>
      </c>
      <c r="AT410" s="230" t="s">
        <v>254</v>
      </c>
      <c r="AU410" s="230" t="s">
        <v>92</v>
      </c>
      <c r="AY410" s="17" t="s">
        <v>155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7" t="s">
        <v>90</v>
      </c>
      <c r="BK410" s="231">
        <f>ROUND(I410*H410,2)</f>
        <v>0</v>
      </c>
      <c r="BL410" s="17" t="s">
        <v>162</v>
      </c>
      <c r="BM410" s="230" t="s">
        <v>539</v>
      </c>
    </row>
    <row r="411" s="14" customFormat="1">
      <c r="A411" s="14"/>
      <c r="B411" s="243"/>
      <c r="C411" s="244"/>
      <c r="D411" s="234" t="s">
        <v>164</v>
      </c>
      <c r="E411" s="245" t="s">
        <v>1</v>
      </c>
      <c r="F411" s="246" t="s">
        <v>540</v>
      </c>
      <c r="G411" s="244"/>
      <c r="H411" s="247">
        <v>56.927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164</v>
      </c>
      <c r="AU411" s="253" t="s">
        <v>92</v>
      </c>
      <c r="AV411" s="14" t="s">
        <v>92</v>
      </c>
      <c r="AW411" s="14" t="s">
        <v>39</v>
      </c>
      <c r="AX411" s="14" t="s">
        <v>82</v>
      </c>
      <c r="AY411" s="253" t="s">
        <v>155</v>
      </c>
    </row>
    <row r="412" s="15" customFormat="1">
      <c r="A412" s="15"/>
      <c r="B412" s="254"/>
      <c r="C412" s="255"/>
      <c r="D412" s="234" t="s">
        <v>164</v>
      </c>
      <c r="E412" s="256" t="s">
        <v>1</v>
      </c>
      <c r="F412" s="257" t="s">
        <v>170</v>
      </c>
      <c r="G412" s="255"/>
      <c r="H412" s="258">
        <v>56.927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4" t="s">
        <v>164</v>
      </c>
      <c r="AU412" s="264" t="s">
        <v>92</v>
      </c>
      <c r="AV412" s="15" t="s">
        <v>162</v>
      </c>
      <c r="AW412" s="15" t="s">
        <v>39</v>
      </c>
      <c r="AX412" s="15" t="s">
        <v>90</v>
      </c>
      <c r="AY412" s="264" t="s">
        <v>155</v>
      </c>
    </row>
    <row r="413" s="12" customFormat="1" ht="22.8" customHeight="1">
      <c r="A413" s="12"/>
      <c r="B413" s="203"/>
      <c r="C413" s="204"/>
      <c r="D413" s="205" t="s">
        <v>81</v>
      </c>
      <c r="E413" s="217" t="s">
        <v>214</v>
      </c>
      <c r="F413" s="217" t="s">
        <v>541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SUM(P414:P600)</f>
        <v>0</v>
      </c>
      <c r="Q413" s="211"/>
      <c r="R413" s="212">
        <f>SUM(R414:R600)</f>
        <v>39.753757023499993</v>
      </c>
      <c r="S413" s="211"/>
      <c r="T413" s="213">
        <f>SUM(T414:T600)</f>
        <v>83.012574799999996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90</v>
      </c>
      <c r="AT413" s="215" t="s">
        <v>81</v>
      </c>
      <c r="AU413" s="215" t="s">
        <v>90</v>
      </c>
      <c r="AY413" s="214" t="s">
        <v>155</v>
      </c>
      <c r="BK413" s="216">
        <f>SUM(BK414:BK600)</f>
        <v>0</v>
      </c>
    </row>
    <row r="414" s="2" customFormat="1" ht="24.15" customHeight="1">
      <c r="A414" s="39"/>
      <c r="B414" s="40"/>
      <c r="C414" s="219" t="s">
        <v>542</v>
      </c>
      <c r="D414" s="219" t="s">
        <v>157</v>
      </c>
      <c r="E414" s="220" t="s">
        <v>543</v>
      </c>
      <c r="F414" s="221" t="s">
        <v>544</v>
      </c>
      <c r="G414" s="222" t="s">
        <v>182</v>
      </c>
      <c r="H414" s="223">
        <v>4.7999999999999998</v>
      </c>
      <c r="I414" s="224"/>
      <c r="J414" s="225">
        <f>ROUND(I414*H414,2)</f>
        <v>0</v>
      </c>
      <c r="K414" s="221" t="s">
        <v>161</v>
      </c>
      <c r="L414" s="45"/>
      <c r="M414" s="226" t="s">
        <v>1</v>
      </c>
      <c r="N414" s="227" t="s">
        <v>47</v>
      </c>
      <c r="O414" s="92"/>
      <c r="P414" s="228">
        <f>O414*H414</f>
        <v>0</v>
      </c>
      <c r="Q414" s="228">
        <v>0.00019320000000000001</v>
      </c>
      <c r="R414" s="228">
        <f>Q414*H414</f>
        <v>0.00092736000000000001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162</v>
      </c>
      <c r="AT414" s="230" t="s">
        <v>157</v>
      </c>
      <c r="AU414" s="230" t="s">
        <v>92</v>
      </c>
      <c r="AY414" s="17" t="s">
        <v>155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90</v>
      </c>
      <c r="BK414" s="231">
        <f>ROUND(I414*H414,2)</f>
        <v>0</v>
      </c>
      <c r="BL414" s="17" t="s">
        <v>162</v>
      </c>
      <c r="BM414" s="230" t="s">
        <v>545</v>
      </c>
    </row>
    <row r="415" s="13" customFormat="1">
      <c r="A415" s="13"/>
      <c r="B415" s="232"/>
      <c r="C415" s="233"/>
      <c r="D415" s="234" t="s">
        <v>164</v>
      </c>
      <c r="E415" s="235" t="s">
        <v>1</v>
      </c>
      <c r="F415" s="236" t="s">
        <v>546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164</v>
      </c>
      <c r="AU415" s="242" t="s">
        <v>92</v>
      </c>
      <c r="AV415" s="13" t="s">
        <v>90</v>
      </c>
      <c r="AW415" s="13" t="s">
        <v>39</v>
      </c>
      <c r="AX415" s="13" t="s">
        <v>82</v>
      </c>
      <c r="AY415" s="242" t="s">
        <v>155</v>
      </c>
    </row>
    <row r="416" s="14" customFormat="1">
      <c r="A416" s="14"/>
      <c r="B416" s="243"/>
      <c r="C416" s="244"/>
      <c r="D416" s="234" t="s">
        <v>164</v>
      </c>
      <c r="E416" s="245" t="s">
        <v>1</v>
      </c>
      <c r="F416" s="246" t="s">
        <v>547</v>
      </c>
      <c r="G416" s="244"/>
      <c r="H416" s="247">
        <v>4.7999999999999998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164</v>
      </c>
      <c r="AU416" s="253" t="s">
        <v>92</v>
      </c>
      <c r="AV416" s="14" t="s">
        <v>92</v>
      </c>
      <c r="AW416" s="14" t="s">
        <v>39</v>
      </c>
      <c r="AX416" s="14" t="s">
        <v>82</v>
      </c>
      <c r="AY416" s="253" t="s">
        <v>155</v>
      </c>
    </row>
    <row r="417" s="15" customFormat="1">
      <c r="A417" s="15"/>
      <c r="B417" s="254"/>
      <c r="C417" s="255"/>
      <c r="D417" s="234" t="s">
        <v>164</v>
      </c>
      <c r="E417" s="256" t="s">
        <v>1</v>
      </c>
      <c r="F417" s="257" t="s">
        <v>170</v>
      </c>
      <c r="G417" s="255"/>
      <c r="H417" s="258">
        <v>4.7999999999999998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4" t="s">
        <v>164</v>
      </c>
      <c r="AU417" s="264" t="s">
        <v>92</v>
      </c>
      <c r="AV417" s="15" t="s">
        <v>162</v>
      </c>
      <c r="AW417" s="15" t="s">
        <v>39</v>
      </c>
      <c r="AX417" s="15" t="s">
        <v>90</v>
      </c>
      <c r="AY417" s="264" t="s">
        <v>155</v>
      </c>
    </row>
    <row r="418" s="2" customFormat="1" ht="16.5" customHeight="1">
      <c r="A418" s="39"/>
      <c r="B418" s="40"/>
      <c r="C418" s="219" t="s">
        <v>548</v>
      </c>
      <c r="D418" s="219" t="s">
        <v>157</v>
      </c>
      <c r="E418" s="220" t="s">
        <v>549</v>
      </c>
      <c r="F418" s="221" t="s">
        <v>550</v>
      </c>
      <c r="G418" s="222" t="s">
        <v>182</v>
      </c>
      <c r="H418" s="223">
        <v>26.02</v>
      </c>
      <c r="I418" s="224"/>
      <c r="J418" s="225">
        <f>ROUND(I418*H418,2)</f>
        <v>0</v>
      </c>
      <c r="K418" s="221" t="s">
        <v>161</v>
      </c>
      <c r="L418" s="45"/>
      <c r="M418" s="226" t="s">
        <v>1</v>
      </c>
      <c r="N418" s="227" t="s">
        <v>47</v>
      </c>
      <c r="O418" s="92"/>
      <c r="P418" s="228">
        <f>O418*H418</f>
        <v>0</v>
      </c>
      <c r="Q418" s="228">
        <v>0.00117</v>
      </c>
      <c r="R418" s="228">
        <f>Q418*H418</f>
        <v>0.030443399999999999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162</v>
      </c>
      <c r="AT418" s="230" t="s">
        <v>157</v>
      </c>
      <c r="AU418" s="230" t="s">
        <v>92</v>
      </c>
      <c r="AY418" s="17" t="s">
        <v>155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90</v>
      </c>
      <c r="BK418" s="231">
        <f>ROUND(I418*H418,2)</f>
        <v>0</v>
      </c>
      <c r="BL418" s="17" t="s">
        <v>162</v>
      </c>
      <c r="BM418" s="230" t="s">
        <v>551</v>
      </c>
    </row>
    <row r="419" s="13" customFormat="1">
      <c r="A419" s="13"/>
      <c r="B419" s="232"/>
      <c r="C419" s="233"/>
      <c r="D419" s="234" t="s">
        <v>164</v>
      </c>
      <c r="E419" s="235" t="s">
        <v>1</v>
      </c>
      <c r="F419" s="236" t="s">
        <v>168</v>
      </c>
      <c r="G419" s="233"/>
      <c r="H419" s="235" t="s">
        <v>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164</v>
      </c>
      <c r="AU419" s="242" t="s">
        <v>92</v>
      </c>
      <c r="AV419" s="13" t="s">
        <v>90</v>
      </c>
      <c r="AW419" s="13" t="s">
        <v>39</v>
      </c>
      <c r="AX419" s="13" t="s">
        <v>82</v>
      </c>
      <c r="AY419" s="242" t="s">
        <v>155</v>
      </c>
    </row>
    <row r="420" s="14" customFormat="1">
      <c r="A420" s="14"/>
      <c r="B420" s="243"/>
      <c r="C420" s="244"/>
      <c r="D420" s="234" t="s">
        <v>164</v>
      </c>
      <c r="E420" s="245" t="s">
        <v>1</v>
      </c>
      <c r="F420" s="246" t="s">
        <v>552</v>
      </c>
      <c r="G420" s="244"/>
      <c r="H420" s="247">
        <v>12.5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164</v>
      </c>
      <c r="AU420" s="253" t="s">
        <v>92</v>
      </c>
      <c r="AV420" s="14" t="s">
        <v>92</v>
      </c>
      <c r="AW420" s="14" t="s">
        <v>39</v>
      </c>
      <c r="AX420" s="14" t="s">
        <v>82</v>
      </c>
      <c r="AY420" s="253" t="s">
        <v>155</v>
      </c>
    </row>
    <row r="421" s="13" customFormat="1">
      <c r="A421" s="13"/>
      <c r="B421" s="232"/>
      <c r="C421" s="233"/>
      <c r="D421" s="234" t="s">
        <v>164</v>
      </c>
      <c r="E421" s="235" t="s">
        <v>1</v>
      </c>
      <c r="F421" s="236" t="s">
        <v>166</v>
      </c>
      <c r="G421" s="233"/>
      <c r="H421" s="235" t="s">
        <v>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164</v>
      </c>
      <c r="AU421" s="242" t="s">
        <v>92</v>
      </c>
      <c r="AV421" s="13" t="s">
        <v>90</v>
      </c>
      <c r="AW421" s="13" t="s">
        <v>39</v>
      </c>
      <c r="AX421" s="13" t="s">
        <v>82</v>
      </c>
      <c r="AY421" s="242" t="s">
        <v>155</v>
      </c>
    </row>
    <row r="422" s="14" customFormat="1">
      <c r="A422" s="14"/>
      <c r="B422" s="243"/>
      <c r="C422" s="244"/>
      <c r="D422" s="234" t="s">
        <v>164</v>
      </c>
      <c r="E422" s="245" t="s">
        <v>1</v>
      </c>
      <c r="F422" s="246" t="s">
        <v>553</v>
      </c>
      <c r="G422" s="244"/>
      <c r="H422" s="247">
        <v>13.52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164</v>
      </c>
      <c r="AU422" s="253" t="s">
        <v>92</v>
      </c>
      <c r="AV422" s="14" t="s">
        <v>92</v>
      </c>
      <c r="AW422" s="14" t="s">
        <v>39</v>
      </c>
      <c r="AX422" s="14" t="s">
        <v>82</v>
      </c>
      <c r="AY422" s="253" t="s">
        <v>155</v>
      </c>
    </row>
    <row r="423" s="15" customFormat="1">
      <c r="A423" s="15"/>
      <c r="B423" s="254"/>
      <c r="C423" s="255"/>
      <c r="D423" s="234" t="s">
        <v>164</v>
      </c>
      <c r="E423" s="256" t="s">
        <v>1</v>
      </c>
      <c r="F423" s="257" t="s">
        <v>170</v>
      </c>
      <c r="G423" s="255"/>
      <c r="H423" s="258">
        <v>26.02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164</v>
      </c>
      <c r="AU423" s="264" t="s">
        <v>92</v>
      </c>
      <c r="AV423" s="15" t="s">
        <v>162</v>
      </c>
      <c r="AW423" s="15" t="s">
        <v>39</v>
      </c>
      <c r="AX423" s="15" t="s">
        <v>90</v>
      </c>
      <c r="AY423" s="264" t="s">
        <v>155</v>
      </c>
    </row>
    <row r="424" s="2" customFormat="1" ht="16.5" customHeight="1">
      <c r="A424" s="39"/>
      <c r="B424" s="40"/>
      <c r="C424" s="219" t="s">
        <v>554</v>
      </c>
      <c r="D424" s="219" t="s">
        <v>157</v>
      </c>
      <c r="E424" s="220" t="s">
        <v>555</v>
      </c>
      <c r="F424" s="221" t="s">
        <v>556</v>
      </c>
      <c r="G424" s="222" t="s">
        <v>182</v>
      </c>
      <c r="H424" s="223">
        <v>26.02</v>
      </c>
      <c r="I424" s="224"/>
      <c r="J424" s="225">
        <f>ROUND(I424*H424,2)</f>
        <v>0</v>
      </c>
      <c r="K424" s="221" t="s">
        <v>161</v>
      </c>
      <c r="L424" s="45"/>
      <c r="M424" s="226" t="s">
        <v>1</v>
      </c>
      <c r="N424" s="227" t="s">
        <v>47</v>
      </c>
      <c r="O424" s="92"/>
      <c r="P424" s="228">
        <f>O424*H424</f>
        <v>0</v>
      </c>
      <c r="Q424" s="228">
        <v>0.00058049999999999996</v>
      </c>
      <c r="R424" s="228">
        <f>Q424*H424</f>
        <v>0.015104609999999999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162</v>
      </c>
      <c r="AT424" s="230" t="s">
        <v>157</v>
      </c>
      <c r="AU424" s="230" t="s">
        <v>92</v>
      </c>
      <c r="AY424" s="17" t="s">
        <v>155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7" t="s">
        <v>90</v>
      </c>
      <c r="BK424" s="231">
        <f>ROUND(I424*H424,2)</f>
        <v>0</v>
      </c>
      <c r="BL424" s="17" t="s">
        <v>162</v>
      </c>
      <c r="BM424" s="230" t="s">
        <v>557</v>
      </c>
    </row>
    <row r="425" s="13" customFormat="1">
      <c r="A425" s="13"/>
      <c r="B425" s="232"/>
      <c r="C425" s="233"/>
      <c r="D425" s="234" t="s">
        <v>164</v>
      </c>
      <c r="E425" s="235" t="s">
        <v>1</v>
      </c>
      <c r="F425" s="236" t="s">
        <v>168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164</v>
      </c>
      <c r="AU425" s="242" t="s">
        <v>92</v>
      </c>
      <c r="AV425" s="13" t="s">
        <v>90</v>
      </c>
      <c r="AW425" s="13" t="s">
        <v>39</v>
      </c>
      <c r="AX425" s="13" t="s">
        <v>82</v>
      </c>
      <c r="AY425" s="242" t="s">
        <v>155</v>
      </c>
    </row>
    <row r="426" s="14" customFormat="1">
      <c r="A426" s="14"/>
      <c r="B426" s="243"/>
      <c r="C426" s="244"/>
      <c r="D426" s="234" t="s">
        <v>164</v>
      </c>
      <c r="E426" s="245" t="s">
        <v>1</v>
      </c>
      <c r="F426" s="246" t="s">
        <v>552</v>
      </c>
      <c r="G426" s="244"/>
      <c r="H426" s="247">
        <v>12.5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164</v>
      </c>
      <c r="AU426" s="253" t="s">
        <v>92</v>
      </c>
      <c r="AV426" s="14" t="s">
        <v>92</v>
      </c>
      <c r="AW426" s="14" t="s">
        <v>39</v>
      </c>
      <c r="AX426" s="14" t="s">
        <v>82</v>
      </c>
      <c r="AY426" s="253" t="s">
        <v>155</v>
      </c>
    </row>
    <row r="427" s="13" customFormat="1">
      <c r="A427" s="13"/>
      <c r="B427" s="232"/>
      <c r="C427" s="233"/>
      <c r="D427" s="234" t="s">
        <v>164</v>
      </c>
      <c r="E427" s="235" t="s">
        <v>1</v>
      </c>
      <c r="F427" s="236" t="s">
        <v>166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164</v>
      </c>
      <c r="AU427" s="242" t="s">
        <v>92</v>
      </c>
      <c r="AV427" s="13" t="s">
        <v>90</v>
      </c>
      <c r="AW427" s="13" t="s">
        <v>39</v>
      </c>
      <c r="AX427" s="13" t="s">
        <v>82</v>
      </c>
      <c r="AY427" s="242" t="s">
        <v>155</v>
      </c>
    </row>
    <row r="428" s="14" customFormat="1">
      <c r="A428" s="14"/>
      <c r="B428" s="243"/>
      <c r="C428" s="244"/>
      <c r="D428" s="234" t="s">
        <v>164</v>
      </c>
      <c r="E428" s="245" t="s">
        <v>1</v>
      </c>
      <c r="F428" s="246" t="s">
        <v>553</v>
      </c>
      <c r="G428" s="244"/>
      <c r="H428" s="247">
        <v>13.52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164</v>
      </c>
      <c r="AU428" s="253" t="s">
        <v>92</v>
      </c>
      <c r="AV428" s="14" t="s">
        <v>92</v>
      </c>
      <c r="AW428" s="14" t="s">
        <v>39</v>
      </c>
      <c r="AX428" s="14" t="s">
        <v>82</v>
      </c>
      <c r="AY428" s="253" t="s">
        <v>155</v>
      </c>
    </row>
    <row r="429" s="15" customFormat="1">
      <c r="A429" s="15"/>
      <c r="B429" s="254"/>
      <c r="C429" s="255"/>
      <c r="D429" s="234" t="s">
        <v>164</v>
      </c>
      <c r="E429" s="256" t="s">
        <v>1</v>
      </c>
      <c r="F429" s="257" t="s">
        <v>170</v>
      </c>
      <c r="G429" s="255"/>
      <c r="H429" s="258">
        <v>26.02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4" t="s">
        <v>164</v>
      </c>
      <c r="AU429" s="264" t="s">
        <v>92</v>
      </c>
      <c r="AV429" s="15" t="s">
        <v>162</v>
      </c>
      <c r="AW429" s="15" t="s">
        <v>39</v>
      </c>
      <c r="AX429" s="15" t="s">
        <v>90</v>
      </c>
      <c r="AY429" s="264" t="s">
        <v>155</v>
      </c>
    </row>
    <row r="430" s="2" customFormat="1" ht="24.15" customHeight="1">
      <c r="A430" s="39"/>
      <c r="B430" s="40"/>
      <c r="C430" s="265" t="s">
        <v>558</v>
      </c>
      <c r="D430" s="265" t="s">
        <v>254</v>
      </c>
      <c r="E430" s="266" t="s">
        <v>559</v>
      </c>
      <c r="F430" s="267" t="s">
        <v>560</v>
      </c>
      <c r="G430" s="268" t="s">
        <v>217</v>
      </c>
      <c r="H430" s="269">
        <v>0.21199999999999999</v>
      </c>
      <c r="I430" s="270"/>
      <c r="J430" s="271">
        <f>ROUND(I430*H430,2)</f>
        <v>0</v>
      </c>
      <c r="K430" s="267" t="s">
        <v>1</v>
      </c>
      <c r="L430" s="272"/>
      <c r="M430" s="273" t="s">
        <v>1</v>
      </c>
      <c r="N430" s="274" t="s">
        <v>47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208</v>
      </c>
      <c r="AT430" s="230" t="s">
        <v>254</v>
      </c>
      <c r="AU430" s="230" t="s">
        <v>92</v>
      </c>
      <c r="AY430" s="17" t="s">
        <v>155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90</v>
      </c>
      <c r="BK430" s="231">
        <f>ROUND(I430*H430,2)</f>
        <v>0</v>
      </c>
      <c r="BL430" s="17" t="s">
        <v>162</v>
      </c>
      <c r="BM430" s="230" t="s">
        <v>561</v>
      </c>
    </row>
    <row r="431" s="13" customFormat="1">
      <c r="A431" s="13"/>
      <c r="B431" s="232"/>
      <c r="C431" s="233"/>
      <c r="D431" s="234" t="s">
        <v>164</v>
      </c>
      <c r="E431" s="235" t="s">
        <v>1</v>
      </c>
      <c r="F431" s="236" t="s">
        <v>519</v>
      </c>
      <c r="G431" s="233"/>
      <c r="H431" s="235" t="s">
        <v>1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164</v>
      </c>
      <c r="AU431" s="242" t="s">
        <v>92</v>
      </c>
      <c r="AV431" s="13" t="s">
        <v>90</v>
      </c>
      <c r="AW431" s="13" t="s">
        <v>39</v>
      </c>
      <c r="AX431" s="13" t="s">
        <v>82</v>
      </c>
      <c r="AY431" s="242" t="s">
        <v>155</v>
      </c>
    </row>
    <row r="432" s="14" customFormat="1">
      <c r="A432" s="14"/>
      <c r="B432" s="243"/>
      <c r="C432" s="244"/>
      <c r="D432" s="234" t="s">
        <v>164</v>
      </c>
      <c r="E432" s="245" t="s">
        <v>1</v>
      </c>
      <c r="F432" s="246" t="s">
        <v>562</v>
      </c>
      <c r="G432" s="244"/>
      <c r="H432" s="247">
        <v>0.052999999999999998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164</v>
      </c>
      <c r="AU432" s="253" t="s">
        <v>92</v>
      </c>
      <c r="AV432" s="14" t="s">
        <v>92</v>
      </c>
      <c r="AW432" s="14" t="s">
        <v>39</v>
      </c>
      <c r="AX432" s="14" t="s">
        <v>82</v>
      </c>
      <c r="AY432" s="253" t="s">
        <v>155</v>
      </c>
    </row>
    <row r="433" s="13" customFormat="1">
      <c r="A433" s="13"/>
      <c r="B433" s="232"/>
      <c r="C433" s="233"/>
      <c r="D433" s="234" t="s">
        <v>164</v>
      </c>
      <c r="E433" s="235" t="s">
        <v>1</v>
      </c>
      <c r="F433" s="236" t="s">
        <v>522</v>
      </c>
      <c r="G433" s="233"/>
      <c r="H433" s="235" t="s">
        <v>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164</v>
      </c>
      <c r="AU433" s="242" t="s">
        <v>92</v>
      </c>
      <c r="AV433" s="13" t="s">
        <v>90</v>
      </c>
      <c r="AW433" s="13" t="s">
        <v>39</v>
      </c>
      <c r="AX433" s="13" t="s">
        <v>82</v>
      </c>
      <c r="AY433" s="242" t="s">
        <v>155</v>
      </c>
    </row>
    <row r="434" s="14" customFormat="1">
      <c r="A434" s="14"/>
      <c r="B434" s="243"/>
      <c r="C434" s="244"/>
      <c r="D434" s="234" t="s">
        <v>164</v>
      </c>
      <c r="E434" s="245" t="s">
        <v>1</v>
      </c>
      <c r="F434" s="246" t="s">
        <v>562</v>
      </c>
      <c r="G434" s="244"/>
      <c r="H434" s="247">
        <v>0.052999999999999998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164</v>
      </c>
      <c r="AU434" s="253" t="s">
        <v>92</v>
      </c>
      <c r="AV434" s="14" t="s">
        <v>92</v>
      </c>
      <c r="AW434" s="14" t="s">
        <v>39</v>
      </c>
      <c r="AX434" s="14" t="s">
        <v>82</v>
      </c>
      <c r="AY434" s="253" t="s">
        <v>155</v>
      </c>
    </row>
    <row r="435" s="13" customFormat="1">
      <c r="A435" s="13"/>
      <c r="B435" s="232"/>
      <c r="C435" s="233"/>
      <c r="D435" s="234" t="s">
        <v>164</v>
      </c>
      <c r="E435" s="235" t="s">
        <v>1</v>
      </c>
      <c r="F435" s="236" t="s">
        <v>523</v>
      </c>
      <c r="G435" s="233"/>
      <c r="H435" s="235" t="s">
        <v>1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164</v>
      </c>
      <c r="AU435" s="242" t="s">
        <v>92</v>
      </c>
      <c r="AV435" s="13" t="s">
        <v>90</v>
      </c>
      <c r="AW435" s="13" t="s">
        <v>39</v>
      </c>
      <c r="AX435" s="13" t="s">
        <v>82</v>
      </c>
      <c r="AY435" s="242" t="s">
        <v>155</v>
      </c>
    </row>
    <row r="436" s="14" customFormat="1">
      <c r="A436" s="14"/>
      <c r="B436" s="243"/>
      <c r="C436" s="244"/>
      <c r="D436" s="234" t="s">
        <v>164</v>
      </c>
      <c r="E436" s="245" t="s">
        <v>1</v>
      </c>
      <c r="F436" s="246" t="s">
        <v>562</v>
      </c>
      <c r="G436" s="244"/>
      <c r="H436" s="247">
        <v>0.052999999999999998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164</v>
      </c>
      <c r="AU436" s="253" t="s">
        <v>92</v>
      </c>
      <c r="AV436" s="14" t="s">
        <v>92</v>
      </c>
      <c r="AW436" s="14" t="s">
        <v>39</v>
      </c>
      <c r="AX436" s="14" t="s">
        <v>82</v>
      </c>
      <c r="AY436" s="253" t="s">
        <v>155</v>
      </c>
    </row>
    <row r="437" s="13" customFormat="1">
      <c r="A437" s="13"/>
      <c r="B437" s="232"/>
      <c r="C437" s="233"/>
      <c r="D437" s="234" t="s">
        <v>164</v>
      </c>
      <c r="E437" s="235" t="s">
        <v>1</v>
      </c>
      <c r="F437" s="236" t="s">
        <v>524</v>
      </c>
      <c r="G437" s="233"/>
      <c r="H437" s="235" t="s">
        <v>1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164</v>
      </c>
      <c r="AU437" s="242" t="s">
        <v>92</v>
      </c>
      <c r="AV437" s="13" t="s">
        <v>90</v>
      </c>
      <c r="AW437" s="13" t="s">
        <v>39</v>
      </c>
      <c r="AX437" s="13" t="s">
        <v>82</v>
      </c>
      <c r="AY437" s="242" t="s">
        <v>155</v>
      </c>
    </row>
    <row r="438" s="14" customFormat="1">
      <c r="A438" s="14"/>
      <c r="B438" s="243"/>
      <c r="C438" s="244"/>
      <c r="D438" s="234" t="s">
        <v>164</v>
      </c>
      <c r="E438" s="245" t="s">
        <v>1</v>
      </c>
      <c r="F438" s="246" t="s">
        <v>562</v>
      </c>
      <c r="G438" s="244"/>
      <c r="H438" s="247">
        <v>0.052999999999999998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164</v>
      </c>
      <c r="AU438" s="253" t="s">
        <v>92</v>
      </c>
      <c r="AV438" s="14" t="s">
        <v>92</v>
      </c>
      <c r="AW438" s="14" t="s">
        <v>39</v>
      </c>
      <c r="AX438" s="14" t="s">
        <v>82</v>
      </c>
      <c r="AY438" s="253" t="s">
        <v>155</v>
      </c>
    </row>
    <row r="439" s="15" customFormat="1">
      <c r="A439" s="15"/>
      <c r="B439" s="254"/>
      <c r="C439" s="255"/>
      <c r="D439" s="234" t="s">
        <v>164</v>
      </c>
      <c r="E439" s="256" t="s">
        <v>1</v>
      </c>
      <c r="F439" s="257" t="s">
        <v>170</v>
      </c>
      <c r="G439" s="255"/>
      <c r="H439" s="258">
        <v>0.21199999999999999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164</v>
      </c>
      <c r="AU439" s="264" t="s">
        <v>92</v>
      </c>
      <c r="AV439" s="15" t="s">
        <v>162</v>
      </c>
      <c r="AW439" s="15" t="s">
        <v>39</v>
      </c>
      <c r="AX439" s="15" t="s">
        <v>90</v>
      </c>
      <c r="AY439" s="264" t="s">
        <v>155</v>
      </c>
    </row>
    <row r="440" s="2" customFormat="1" ht="24.15" customHeight="1">
      <c r="A440" s="39"/>
      <c r="B440" s="40"/>
      <c r="C440" s="265" t="s">
        <v>563</v>
      </c>
      <c r="D440" s="265" t="s">
        <v>254</v>
      </c>
      <c r="E440" s="266" t="s">
        <v>564</v>
      </c>
      <c r="F440" s="267" t="s">
        <v>565</v>
      </c>
      <c r="G440" s="268" t="s">
        <v>217</v>
      </c>
      <c r="H440" s="269">
        <v>0.35599999999999998</v>
      </c>
      <c r="I440" s="270"/>
      <c r="J440" s="271">
        <f>ROUND(I440*H440,2)</f>
        <v>0</v>
      </c>
      <c r="K440" s="267" t="s">
        <v>161</v>
      </c>
      <c r="L440" s="272"/>
      <c r="M440" s="273" t="s">
        <v>1</v>
      </c>
      <c r="N440" s="274" t="s">
        <v>47</v>
      </c>
      <c r="O440" s="92"/>
      <c r="P440" s="228">
        <f>O440*H440</f>
        <v>0</v>
      </c>
      <c r="Q440" s="228">
        <v>1</v>
      </c>
      <c r="R440" s="228">
        <f>Q440*H440</f>
        <v>0.35599999999999998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208</v>
      </c>
      <c r="AT440" s="230" t="s">
        <v>254</v>
      </c>
      <c r="AU440" s="230" t="s">
        <v>92</v>
      </c>
      <c r="AY440" s="17" t="s">
        <v>155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90</v>
      </c>
      <c r="BK440" s="231">
        <f>ROUND(I440*H440,2)</f>
        <v>0</v>
      </c>
      <c r="BL440" s="17" t="s">
        <v>162</v>
      </c>
      <c r="BM440" s="230" t="s">
        <v>566</v>
      </c>
    </row>
    <row r="441" s="2" customFormat="1">
      <c r="A441" s="39"/>
      <c r="B441" s="40"/>
      <c r="C441" s="41"/>
      <c r="D441" s="234" t="s">
        <v>567</v>
      </c>
      <c r="E441" s="41"/>
      <c r="F441" s="275" t="s">
        <v>568</v>
      </c>
      <c r="G441" s="41"/>
      <c r="H441" s="41"/>
      <c r="I441" s="276"/>
      <c r="J441" s="41"/>
      <c r="K441" s="41"/>
      <c r="L441" s="45"/>
      <c r="M441" s="277"/>
      <c r="N441" s="278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7" t="s">
        <v>567</v>
      </c>
      <c r="AU441" s="17" t="s">
        <v>92</v>
      </c>
    </row>
    <row r="442" s="13" customFormat="1">
      <c r="A442" s="13"/>
      <c r="B442" s="232"/>
      <c r="C442" s="233"/>
      <c r="D442" s="234" t="s">
        <v>164</v>
      </c>
      <c r="E442" s="235" t="s">
        <v>1</v>
      </c>
      <c r="F442" s="236" t="s">
        <v>519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164</v>
      </c>
      <c r="AU442" s="242" t="s">
        <v>92</v>
      </c>
      <c r="AV442" s="13" t="s">
        <v>90</v>
      </c>
      <c r="AW442" s="13" t="s">
        <v>39</v>
      </c>
      <c r="AX442" s="13" t="s">
        <v>82</v>
      </c>
      <c r="AY442" s="242" t="s">
        <v>155</v>
      </c>
    </row>
    <row r="443" s="14" customFormat="1">
      <c r="A443" s="14"/>
      <c r="B443" s="243"/>
      <c r="C443" s="244"/>
      <c r="D443" s="234" t="s">
        <v>164</v>
      </c>
      <c r="E443" s="245" t="s">
        <v>1</v>
      </c>
      <c r="F443" s="246" t="s">
        <v>569</v>
      </c>
      <c r="G443" s="244"/>
      <c r="H443" s="247">
        <v>0.081000000000000003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164</v>
      </c>
      <c r="AU443" s="253" t="s">
        <v>92</v>
      </c>
      <c r="AV443" s="14" t="s">
        <v>92</v>
      </c>
      <c r="AW443" s="14" t="s">
        <v>39</v>
      </c>
      <c r="AX443" s="14" t="s">
        <v>82</v>
      </c>
      <c r="AY443" s="253" t="s">
        <v>155</v>
      </c>
    </row>
    <row r="444" s="13" customFormat="1">
      <c r="A444" s="13"/>
      <c r="B444" s="232"/>
      <c r="C444" s="233"/>
      <c r="D444" s="234" t="s">
        <v>164</v>
      </c>
      <c r="E444" s="235" t="s">
        <v>1</v>
      </c>
      <c r="F444" s="236" t="s">
        <v>522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164</v>
      </c>
      <c r="AU444" s="242" t="s">
        <v>92</v>
      </c>
      <c r="AV444" s="13" t="s">
        <v>90</v>
      </c>
      <c r="AW444" s="13" t="s">
        <v>39</v>
      </c>
      <c r="AX444" s="13" t="s">
        <v>82</v>
      </c>
      <c r="AY444" s="242" t="s">
        <v>155</v>
      </c>
    </row>
    <row r="445" s="14" customFormat="1">
      <c r="A445" s="14"/>
      <c r="B445" s="243"/>
      <c r="C445" s="244"/>
      <c r="D445" s="234" t="s">
        <v>164</v>
      </c>
      <c r="E445" s="245" t="s">
        <v>1</v>
      </c>
      <c r="F445" s="246" t="s">
        <v>569</v>
      </c>
      <c r="G445" s="244"/>
      <c r="H445" s="247">
        <v>0.081000000000000003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164</v>
      </c>
      <c r="AU445" s="253" t="s">
        <v>92</v>
      </c>
      <c r="AV445" s="14" t="s">
        <v>92</v>
      </c>
      <c r="AW445" s="14" t="s">
        <v>39</v>
      </c>
      <c r="AX445" s="14" t="s">
        <v>82</v>
      </c>
      <c r="AY445" s="253" t="s">
        <v>155</v>
      </c>
    </row>
    <row r="446" s="13" customFormat="1">
      <c r="A446" s="13"/>
      <c r="B446" s="232"/>
      <c r="C446" s="233"/>
      <c r="D446" s="234" t="s">
        <v>164</v>
      </c>
      <c r="E446" s="235" t="s">
        <v>1</v>
      </c>
      <c r="F446" s="236" t="s">
        <v>523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164</v>
      </c>
      <c r="AU446" s="242" t="s">
        <v>92</v>
      </c>
      <c r="AV446" s="13" t="s">
        <v>90</v>
      </c>
      <c r="AW446" s="13" t="s">
        <v>39</v>
      </c>
      <c r="AX446" s="13" t="s">
        <v>82</v>
      </c>
      <c r="AY446" s="242" t="s">
        <v>155</v>
      </c>
    </row>
    <row r="447" s="14" customFormat="1">
      <c r="A447" s="14"/>
      <c r="B447" s="243"/>
      <c r="C447" s="244"/>
      <c r="D447" s="234" t="s">
        <v>164</v>
      </c>
      <c r="E447" s="245" t="s">
        <v>1</v>
      </c>
      <c r="F447" s="246" t="s">
        <v>570</v>
      </c>
      <c r="G447" s="244"/>
      <c r="H447" s="247">
        <v>0.104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164</v>
      </c>
      <c r="AU447" s="253" t="s">
        <v>92</v>
      </c>
      <c r="AV447" s="14" t="s">
        <v>92</v>
      </c>
      <c r="AW447" s="14" t="s">
        <v>39</v>
      </c>
      <c r="AX447" s="14" t="s">
        <v>82</v>
      </c>
      <c r="AY447" s="253" t="s">
        <v>155</v>
      </c>
    </row>
    <row r="448" s="13" customFormat="1">
      <c r="A448" s="13"/>
      <c r="B448" s="232"/>
      <c r="C448" s="233"/>
      <c r="D448" s="234" t="s">
        <v>164</v>
      </c>
      <c r="E448" s="235" t="s">
        <v>1</v>
      </c>
      <c r="F448" s="236" t="s">
        <v>524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164</v>
      </c>
      <c r="AU448" s="242" t="s">
        <v>92</v>
      </c>
      <c r="AV448" s="13" t="s">
        <v>90</v>
      </c>
      <c r="AW448" s="13" t="s">
        <v>39</v>
      </c>
      <c r="AX448" s="13" t="s">
        <v>82</v>
      </c>
      <c r="AY448" s="242" t="s">
        <v>155</v>
      </c>
    </row>
    <row r="449" s="14" customFormat="1">
      <c r="A449" s="14"/>
      <c r="B449" s="243"/>
      <c r="C449" s="244"/>
      <c r="D449" s="234" t="s">
        <v>164</v>
      </c>
      <c r="E449" s="245" t="s">
        <v>1</v>
      </c>
      <c r="F449" s="246" t="s">
        <v>571</v>
      </c>
      <c r="G449" s="244"/>
      <c r="H449" s="247">
        <v>0.089999999999999997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164</v>
      </c>
      <c r="AU449" s="253" t="s">
        <v>92</v>
      </c>
      <c r="AV449" s="14" t="s">
        <v>92</v>
      </c>
      <c r="AW449" s="14" t="s">
        <v>39</v>
      </c>
      <c r="AX449" s="14" t="s">
        <v>82</v>
      </c>
      <c r="AY449" s="253" t="s">
        <v>155</v>
      </c>
    </row>
    <row r="450" s="15" customFormat="1">
      <c r="A450" s="15"/>
      <c r="B450" s="254"/>
      <c r="C450" s="255"/>
      <c r="D450" s="234" t="s">
        <v>164</v>
      </c>
      <c r="E450" s="256" t="s">
        <v>1</v>
      </c>
      <c r="F450" s="257" t="s">
        <v>170</v>
      </c>
      <c r="G450" s="255"/>
      <c r="H450" s="258">
        <v>0.35599999999999998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4" t="s">
        <v>164</v>
      </c>
      <c r="AU450" s="264" t="s">
        <v>92</v>
      </c>
      <c r="AV450" s="15" t="s">
        <v>162</v>
      </c>
      <c r="AW450" s="15" t="s">
        <v>39</v>
      </c>
      <c r="AX450" s="15" t="s">
        <v>90</v>
      </c>
      <c r="AY450" s="264" t="s">
        <v>155</v>
      </c>
    </row>
    <row r="451" s="2" customFormat="1" ht="21.75" customHeight="1">
      <c r="A451" s="39"/>
      <c r="B451" s="40"/>
      <c r="C451" s="265" t="s">
        <v>572</v>
      </c>
      <c r="D451" s="265" t="s">
        <v>254</v>
      </c>
      <c r="E451" s="266" t="s">
        <v>573</v>
      </c>
      <c r="F451" s="267" t="s">
        <v>574</v>
      </c>
      <c r="G451" s="268" t="s">
        <v>217</v>
      </c>
      <c r="H451" s="269">
        <v>0.19600000000000001</v>
      </c>
      <c r="I451" s="270"/>
      <c r="J451" s="271">
        <f>ROUND(I451*H451,2)</f>
        <v>0</v>
      </c>
      <c r="K451" s="267" t="s">
        <v>161</v>
      </c>
      <c r="L451" s="272"/>
      <c r="M451" s="273" t="s">
        <v>1</v>
      </c>
      <c r="N451" s="274" t="s">
        <v>47</v>
      </c>
      <c r="O451" s="92"/>
      <c r="P451" s="228">
        <f>O451*H451</f>
        <v>0</v>
      </c>
      <c r="Q451" s="228">
        <v>1</v>
      </c>
      <c r="R451" s="228">
        <f>Q451*H451</f>
        <v>0.19600000000000001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208</v>
      </c>
      <c r="AT451" s="230" t="s">
        <v>254</v>
      </c>
      <c r="AU451" s="230" t="s">
        <v>92</v>
      </c>
      <c r="AY451" s="17" t="s">
        <v>155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7" t="s">
        <v>90</v>
      </c>
      <c r="BK451" s="231">
        <f>ROUND(I451*H451,2)</f>
        <v>0</v>
      </c>
      <c r="BL451" s="17" t="s">
        <v>162</v>
      </c>
      <c r="BM451" s="230" t="s">
        <v>575</v>
      </c>
    </row>
    <row r="452" s="2" customFormat="1">
      <c r="A452" s="39"/>
      <c r="B452" s="40"/>
      <c r="C452" s="41"/>
      <c r="D452" s="234" t="s">
        <v>567</v>
      </c>
      <c r="E452" s="41"/>
      <c r="F452" s="275" t="s">
        <v>576</v>
      </c>
      <c r="G452" s="41"/>
      <c r="H452" s="41"/>
      <c r="I452" s="276"/>
      <c r="J452" s="41"/>
      <c r="K452" s="41"/>
      <c r="L452" s="45"/>
      <c r="M452" s="277"/>
      <c r="N452" s="278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7" t="s">
        <v>567</v>
      </c>
      <c r="AU452" s="17" t="s">
        <v>92</v>
      </c>
    </row>
    <row r="453" s="13" customFormat="1">
      <c r="A453" s="13"/>
      <c r="B453" s="232"/>
      <c r="C453" s="233"/>
      <c r="D453" s="234" t="s">
        <v>164</v>
      </c>
      <c r="E453" s="235" t="s">
        <v>1</v>
      </c>
      <c r="F453" s="236" t="s">
        <v>519</v>
      </c>
      <c r="G453" s="233"/>
      <c r="H453" s="235" t="s">
        <v>1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164</v>
      </c>
      <c r="AU453" s="242" t="s">
        <v>92</v>
      </c>
      <c r="AV453" s="13" t="s">
        <v>90</v>
      </c>
      <c r="AW453" s="13" t="s">
        <v>39</v>
      </c>
      <c r="AX453" s="13" t="s">
        <v>82</v>
      </c>
      <c r="AY453" s="242" t="s">
        <v>155</v>
      </c>
    </row>
    <row r="454" s="14" customFormat="1">
      <c r="A454" s="14"/>
      <c r="B454" s="243"/>
      <c r="C454" s="244"/>
      <c r="D454" s="234" t="s">
        <v>164</v>
      </c>
      <c r="E454" s="245" t="s">
        <v>1</v>
      </c>
      <c r="F454" s="246" t="s">
        <v>577</v>
      </c>
      <c r="G454" s="244"/>
      <c r="H454" s="247">
        <v>0.049000000000000002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164</v>
      </c>
      <c r="AU454" s="253" t="s">
        <v>92</v>
      </c>
      <c r="AV454" s="14" t="s">
        <v>92</v>
      </c>
      <c r="AW454" s="14" t="s">
        <v>39</v>
      </c>
      <c r="AX454" s="14" t="s">
        <v>82</v>
      </c>
      <c r="AY454" s="253" t="s">
        <v>155</v>
      </c>
    </row>
    <row r="455" s="13" customFormat="1">
      <c r="A455" s="13"/>
      <c r="B455" s="232"/>
      <c r="C455" s="233"/>
      <c r="D455" s="234" t="s">
        <v>164</v>
      </c>
      <c r="E455" s="235" t="s">
        <v>1</v>
      </c>
      <c r="F455" s="236" t="s">
        <v>522</v>
      </c>
      <c r="G455" s="233"/>
      <c r="H455" s="235" t="s">
        <v>1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164</v>
      </c>
      <c r="AU455" s="242" t="s">
        <v>92</v>
      </c>
      <c r="AV455" s="13" t="s">
        <v>90</v>
      </c>
      <c r="AW455" s="13" t="s">
        <v>39</v>
      </c>
      <c r="AX455" s="13" t="s">
        <v>82</v>
      </c>
      <c r="AY455" s="242" t="s">
        <v>155</v>
      </c>
    </row>
    <row r="456" s="14" customFormat="1">
      <c r="A456" s="14"/>
      <c r="B456" s="243"/>
      <c r="C456" s="244"/>
      <c r="D456" s="234" t="s">
        <v>164</v>
      </c>
      <c r="E456" s="245" t="s">
        <v>1</v>
      </c>
      <c r="F456" s="246" t="s">
        <v>577</v>
      </c>
      <c r="G456" s="244"/>
      <c r="H456" s="247">
        <v>0.049000000000000002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164</v>
      </c>
      <c r="AU456" s="253" t="s">
        <v>92</v>
      </c>
      <c r="AV456" s="14" t="s">
        <v>92</v>
      </c>
      <c r="AW456" s="14" t="s">
        <v>39</v>
      </c>
      <c r="AX456" s="14" t="s">
        <v>82</v>
      </c>
      <c r="AY456" s="253" t="s">
        <v>155</v>
      </c>
    </row>
    <row r="457" s="13" customFormat="1">
      <c r="A457" s="13"/>
      <c r="B457" s="232"/>
      <c r="C457" s="233"/>
      <c r="D457" s="234" t="s">
        <v>164</v>
      </c>
      <c r="E457" s="235" t="s">
        <v>1</v>
      </c>
      <c r="F457" s="236" t="s">
        <v>523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164</v>
      </c>
      <c r="AU457" s="242" t="s">
        <v>92</v>
      </c>
      <c r="AV457" s="13" t="s">
        <v>90</v>
      </c>
      <c r="AW457" s="13" t="s">
        <v>39</v>
      </c>
      <c r="AX457" s="13" t="s">
        <v>82</v>
      </c>
      <c r="AY457" s="242" t="s">
        <v>155</v>
      </c>
    </row>
    <row r="458" s="14" customFormat="1">
      <c r="A458" s="14"/>
      <c r="B458" s="243"/>
      <c r="C458" s="244"/>
      <c r="D458" s="234" t="s">
        <v>164</v>
      </c>
      <c r="E458" s="245" t="s">
        <v>1</v>
      </c>
      <c r="F458" s="246" t="s">
        <v>577</v>
      </c>
      <c r="G458" s="244"/>
      <c r="H458" s="247">
        <v>0.049000000000000002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164</v>
      </c>
      <c r="AU458" s="253" t="s">
        <v>92</v>
      </c>
      <c r="AV458" s="14" t="s">
        <v>92</v>
      </c>
      <c r="AW458" s="14" t="s">
        <v>39</v>
      </c>
      <c r="AX458" s="14" t="s">
        <v>82</v>
      </c>
      <c r="AY458" s="253" t="s">
        <v>155</v>
      </c>
    </row>
    <row r="459" s="13" customFormat="1">
      <c r="A459" s="13"/>
      <c r="B459" s="232"/>
      <c r="C459" s="233"/>
      <c r="D459" s="234" t="s">
        <v>164</v>
      </c>
      <c r="E459" s="235" t="s">
        <v>1</v>
      </c>
      <c r="F459" s="236" t="s">
        <v>524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164</v>
      </c>
      <c r="AU459" s="242" t="s">
        <v>92</v>
      </c>
      <c r="AV459" s="13" t="s">
        <v>90</v>
      </c>
      <c r="AW459" s="13" t="s">
        <v>39</v>
      </c>
      <c r="AX459" s="13" t="s">
        <v>82</v>
      </c>
      <c r="AY459" s="242" t="s">
        <v>155</v>
      </c>
    </row>
    <row r="460" s="14" customFormat="1">
      <c r="A460" s="14"/>
      <c r="B460" s="243"/>
      <c r="C460" s="244"/>
      <c r="D460" s="234" t="s">
        <v>164</v>
      </c>
      <c r="E460" s="245" t="s">
        <v>1</v>
      </c>
      <c r="F460" s="246" t="s">
        <v>577</v>
      </c>
      <c r="G460" s="244"/>
      <c r="H460" s="247">
        <v>0.049000000000000002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164</v>
      </c>
      <c r="AU460" s="253" t="s">
        <v>92</v>
      </c>
      <c r="AV460" s="14" t="s">
        <v>92</v>
      </c>
      <c r="AW460" s="14" t="s">
        <v>39</v>
      </c>
      <c r="AX460" s="14" t="s">
        <v>82</v>
      </c>
      <c r="AY460" s="253" t="s">
        <v>155</v>
      </c>
    </row>
    <row r="461" s="15" customFormat="1">
      <c r="A461" s="15"/>
      <c r="B461" s="254"/>
      <c r="C461" s="255"/>
      <c r="D461" s="234" t="s">
        <v>164</v>
      </c>
      <c r="E461" s="256" t="s">
        <v>1</v>
      </c>
      <c r="F461" s="257" t="s">
        <v>170</v>
      </c>
      <c r="G461" s="255"/>
      <c r="H461" s="258">
        <v>0.19600000000000001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164</v>
      </c>
      <c r="AU461" s="264" t="s">
        <v>92</v>
      </c>
      <c r="AV461" s="15" t="s">
        <v>162</v>
      </c>
      <c r="AW461" s="15" t="s">
        <v>39</v>
      </c>
      <c r="AX461" s="15" t="s">
        <v>90</v>
      </c>
      <c r="AY461" s="264" t="s">
        <v>155</v>
      </c>
    </row>
    <row r="462" s="2" customFormat="1" ht="24.15" customHeight="1">
      <c r="A462" s="39"/>
      <c r="B462" s="40"/>
      <c r="C462" s="219" t="s">
        <v>578</v>
      </c>
      <c r="D462" s="219" t="s">
        <v>157</v>
      </c>
      <c r="E462" s="220" t="s">
        <v>579</v>
      </c>
      <c r="F462" s="221" t="s">
        <v>580</v>
      </c>
      <c r="G462" s="222" t="s">
        <v>267</v>
      </c>
      <c r="H462" s="223">
        <v>38.393000000000001</v>
      </c>
      <c r="I462" s="224"/>
      <c r="J462" s="225">
        <f>ROUND(I462*H462,2)</f>
        <v>0</v>
      </c>
      <c r="K462" s="221" t="s">
        <v>161</v>
      </c>
      <c r="L462" s="45"/>
      <c r="M462" s="226" t="s">
        <v>1</v>
      </c>
      <c r="N462" s="227" t="s">
        <v>47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162</v>
      </c>
      <c r="AT462" s="230" t="s">
        <v>157</v>
      </c>
      <c r="AU462" s="230" t="s">
        <v>92</v>
      </c>
      <c r="AY462" s="17" t="s">
        <v>155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7" t="s">
        <v>90</v>
      </c>
      <c r="BK462" s="231">
        <f>ROUND(I462*H462,2)</f>
        <v>0</v>
      </c>
      <c r="BL462" s="17" t="s">
        <v>162</v>
      </c>
      <c r="BM462" s="230" t="s">
        <v>581</v>
      </c>
    </row>
    <row r="463" s="13" customFormat="1">
      <c r="A463" s="13"/>
      <c r="B463" s="232"/>
      <c r="C463" s="233"/>
      <c r="D463" s="234" t="s">
        <v>164</v>
      </c>
      <c r="E463" s="235" t="s">
        <v>1</v>
      </c>
      <c r="F463" s="236" t="s">
        <v>582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164</v>
      </c>
      <c r="AU463" s="242" t="s">
        <v>92</v>
      </c>
      <c r="AV463" s="13" t="s">
        <v>90</v>
      </c>
      <c r="AW463" s="13" t="s">
        <v>39</v>
      </c>
      <c r="AX463" s="13" t="s">
        <v>82</v>
      </c>
      <c r="AY463" s="242" t="s">
        <v>155</v>
      </c>
    </row>
    <row r="464" s="13" customFormat="1">
      <c r="A464" s="13"/>
      <c r="B464" s="232"/>
      <c r="C464" s="233"/>
      <c r="D464" s="234" t="s">
        <v>164</v>
      </c>
      <c r="E464" s="235" t="s">
        <v>1</v>
      </c>
      <c r="F464" s="236" t="s">
        <v>583</v>
      </c>
      <c r="G464" s="233"/>
      <c r="H464" s="235" t="s">
        <v>1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164</v>
      </c>
      <c r="AU464" s="242" t="s">
        <v>92</v>
      </c>
      <c r="AV464" s="13" t="s">
        <v>90</v>
      </c>
      <c r="AW464" s="13" t="s">
        <v>39</v>
      </c>
      <c r="AX464" s="13" t="s">
        <v>82</v>
      </c>
      <c r="AY464" s="242" t="s">
        <v>155</v>
      </c>
    </row>
    <row r="465" s="14" customFormat="1">
      <c r="A465" s="14"/>
      <c r="B465" s="243"/>
      <c r="C465" s="244"/>
      <c r="D465" s="234" t="s">
        <v>164</v>
      </c>
      <c r="E465" s="245" t="s">
        <v>1</v>
      </c>
      <c r="F465" s="246" t="s">
        <v>584</v>
      </c>
      <c r="G465" s="244"/>
      <c r="H465" s="247">
        <v>11.550000000000001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164</v>
      </c>
      <c r="AU465" s="253" t="s">
        <v>92</v>
      </c>
      <c r="AV465" s="14" t="s">
        <v>92</v>
      </c>
      <c r="AW465" s="14" t="s">
        <v>39</v>
      </c>
      <c r="AX465" s="14" t="s">
        <v>82</v>
      </c>
      <c r="AY465" s="253" t="s">
        <v>155</v>
      </c>
    </row>
    <row r="466" s="13" customFormat="1">
      <c r="A466" s="13"/>
      <c r="B466" s="232"/>
      <c r="C466" s="233"/>
      <c r="D466" s="234" t="s">
        <v>164</v>
      </c>
      <c r="E466" s="235" t="s">
        <v>1</v>
      </c>
      <c r="F466" s="236" t="s">
        <v>532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164</v>
      </c>
      <c r="AU466" s="242" t="s">
        <v>92</v>
      </c>
      <c r="AV466" s="13" t="s">
        <v>90</v>
      </c>
      <c r="AW466" s="13" t="s">
        <v>39</v>
      </c>
      <c r="AX466" s="13" t="s">
        <v>82</v>
      </c>
      <c r="AY466" s="242" t="s">
        <v>155</v>
      </c>
    </row>
    <row r="467" s="14" customFormat="1">
      <c r="A467" s="14"/>
      <c r="B467" s="243"/>
      <c r="C467" s="244"/>
      <c r="D467" s="234" t="s">
        <v>164</v>
      </c>
      <c r="E467" s="245" t="s">
        <v>1</v>
      </c>
      <c r="F467" s="246" t="s">
        <v>585</v>
      </c>
      <c r="G467" s="244"/>
      <c r="H467" s="247">
        <v>26.843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164</v>
      </c>
      <c r="AU467" s="253" t="s">
        <v>92</v>
      </c>
      <c r="AV467" s="14" t="s">
        <v>92</v>
      </c>
      <c r="AW467" s="14" t="s">
        <v>39</v>
      </c>
      <c r="AX467" s="14" t="s">
        <v>82</v>
      </c>
      <c r="AY467" s="253" t="s">
        <v>155</v>
      </c>
    </row>
    <row r="468" s="15" customFormat="1">
      <c r="A468" s="15"/>
      <c r="B468" s="254"/>
      <c r="C468" s="255"/>
      <c r="D468" s="234" t="s">
        <v>164</v>
      </c>
      <c r="E468" s="256" t="s">
        <v>1</v>
      </c>
      <c r="F468" s="257" t="s">
        <v>170</v>
      </c>
      <c r="G468" s="255"/>
      <c r="H468" s="258">
        <v>38.393000000000001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4" t="s">
        <v>164</v>
      </c>
      <c r="AU468" s="264" t="s">
        <v>92</v>
      </c>
      <c r="AV468" s="15" t="s">
        <v>162</v>
      </c>
      <c r="AW468" s="15" t="s">
        <v>39</v>
      </c>
      <c r="AX468" s="15" t="s">
        <v>90</v>
      </c>
      <c r="AY468" s="264" t="s">
        <v>155</v>
      </c>
    </row>
    <row r="469" s="2" customFormat="1" ht="24.15" customHeight="1">
      <c r="A469" s="39"/>
      <c r="B469" s="40"/>
      <c r="C469" s="219" t="s">
        <v>586</v>
      </c>
      <c r="D469" s="219" t="s">
        <v>157</v>
      </c>
      <c r="E469" s="220" t="s">
        <v>587</v>
      </c>
      <c r="F469" s="221" t="s">
        <v>588</v>
      </c>
      <c r="G469" s="222" t="s">
        <v>267</v>
      </c>
      <c r="H469" s="223">
        <v>38.393000000000001</v>
      </c>
      <c r="I469" s="224"/>
      <c r="J469" s="225">
        <f>ROUND(I469*H469,2)</f>
        <v>0</v>
      </c>
      <c r="K469" s="221" t="s">
        <v>161</v>
      </c>
      <c r="L469" s="45"/>
      <c r="M469" s="226" t="s">
        <v>1</v>
      </c>
      <c r="N469" s="227" t="s">
        <v>47</v>
      </c>
      <c r="O469" s="92"/>
      <c r="P469" s="228">
        <f>O469*H469</f>
        <v>0</v>
      </c>
      <c r="Q469" s="228">
        <v>1.95E-05</v>
      </c>
      <c r="R469" s="228">
        <f>Q469*H469</f>
        <v>0.00074866349999999995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162</v>
      </c>
      <c r="AT469" s="230" t="s">
        <v>157</v>
      </c>
      <c r="AU469" s="230" t="s">
        <v>92</v>
      </c>
      <c r="AY469" s="17" t="s">
        <v>155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7" t="s">
        <v>90</v>
      </c>
      <c r="BK469" s="231">
        <f>ROUND(I469*H469,2)</f>
        <v>0</v>
      </c>
      <c r="BL469" s="17" t="s">
        <v>162</v>
      </c>
      <c r="BM469" s="230" t="s">
        <v>589</v>
      </c>
    </row>
    <row r="470" s="2" customFormat="1" ht="21.75" customHeight="1">
      <c r="A470" s="39"/>
      <c r="B470" s="40"/>
      <c r="C470" s="265" t="s">
        <v>590</v>
      </c>
      <c r="D470" s="265" t="s">
        <v>254</v>
      </c>
      <c r="E470" s="266" t="s">
        <v>591</v>
      </c>
      <c r="F470" s="267" t="s">
        <v>592</v>
      </c>
      <c r="G470" s="268" t="s">
        <v>217</v>
      </c>
      <c r="H470" s="269">
        <v>0.012</v>
      </c>
      <c r="I470" s="270"/>
      <c r="J470" s="271">
        <f>ROUND(I470*H470,2)</f>
        <v>0</v>
      </c>
      <c r="K470" s="267" t="s">
        <v>161</v>
      </c>
      <c r="L470" s="272"/>
      <c r="M470" s="273" t="s">
        <v>1</v>
      </c>
      <c r="N470" s="274" t="s">
        <v>47</v>
      </c>
      <c r="O470" s="92"/>
      <c r="P470" s="228">
        <f>O470*H470</f>
        <v>0</v>
      </c>
      <c r="Q470" s="228">
        <v>1</v>
      </c>
      <c r="R470" s="228">
        <f>Q470*H470</f>
        <v>0.012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208</v>
      </c>
      <c r="AT470" s="230" t="s">
        <v>254</v>
      </c>
      <c r="AU470" s="230" t="s">
        <v>92</v>
      </c>
      <c r="AY470" s="17" t="s">
        <v>155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7" t="s">
        <v>90</v>
      </c>
      <c r="BK470" s="231">
        <f>ROUND(I470*H470,2)</f>
        <v>0</v>
      </c>
      <c r="BL470" s="17" t="s">
        <v>162</v>
      </c>
      <c r="BM470" s="230" t="s">
        <v>593</v>
      </c>
    </row>
    <row r="471" s="2" customFormat="1">
      <c r="A471" s="39"/>
      <c r="B471" s="40"/>
      <c r="C471" s="41"/>
      <c r="D471" s="234" t="s">
        <v>567</v>
      </c>
      <c r="E471" s="41"/>
      <c r="F471" s="275" t="s">
        <v>594</v>
      </c>
      <c r="G471" s="41"/>
      <c r="H471" s="41"/>
      <c r="I471" s="276"/>
      <c r="J471" s="41"/>
      <c r="K471" s="41"/>
      <c r="L471" s="45"/>
      <c r="M471" s="277"/>
      <c r="N471" s="278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7" t="s">
        <v>567</v>
      </c>
      <c r="AU471" s="17" t="s">
        <v>92</v>
      </c>
    </row>
    <row r="472" s="13" customFormat="1">
      <c r="A472" s="13"/>
      <c r="B472" s="232"/>
      <c r="C472" s="233"/>
      <c r="D472" s="234" t="s">
        <v>164</v>
      </c>
      <c r="E472" s="235" t="s">
        <v>1</v>
      </c>
      <c r="F472" s="236" t="s">
        <v>583</v>
      </c>
      <c r="G472" s="233"/>
      <c r="H472" s="235" t="s">
        <v>1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164</v>
      </c>
      <c r="AU472" s="242" t="s">
        <v>92</v>
      </c>
      <c r="AV472" s="13" t="s">
        <v>90</v>
      </c>
      <c r="AW472" s="13" t="s">
        <v>39</v>
      </c>
      <c r="AX472" s="13" t="s">
        <v>82</v>
      </c>
      <c r="AY472" s="242" t="s">
        <v>155</v>
      </c>
    </row>
    <row r="473" s="14" customFormat="1">
      <c r="A473" s="14"/>
      <c r="B473" s="243"/>
      <c r="C473" s="244"/>
      <c r="D473" s="234" t="s">
        <v>164</v>
      </c>
      <c r="E473" s="245" t="s">
        <v>1</v>
      </c>
      <c r="F473" s="246" t="s">
        <v>595</v>
      </c>
      <c r="G473" s="244"/>
      <c r="H473" s="247">
        <v>0.012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164</v>
      </c>
      <c r="AU473" s="253" t="s">
        <v>92</v>
      </c>
      <c r="AV473" s="14" t="s">
        <v>92</v>
      </c>
      <c r="AW473" s="14" t="s">
        <v>39</v>
      </c>
      <c r="AX473" s="14" t="s">
        <v>82</v>
      </c>
      <c r="AY473" s="253" t="s">
        <v>155</v>
      </c>
    </row>
    <row r="474" s="15" customFormat="1">
      <c r="A474" s="15"/>
      <c r="B474" s="254"/>
      <c r="C474" s="255"/>
      <c r="D474" s="234" t="s">
        <v>164</v>
      </c>
      <c r="E474" s="256" t="s">
        <v>1</v>
      </c>
      <c r="F474" s="257" t="s">
        <v>170</v>
      </c>
      <c r="G474" s="255"/>
      <c r="H474" s="258">
        <v>0.012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4" t="s">
        <v>164</v>
      </c>
      <c r="AU474" s="264" t="s">
        <v>92</v>
      </c>
      <c r="AV474" s="15" t="s">
        <v>162</v>
      </c>
      <c r="AW474" s="15" t="s">
        <v>39</v>
      </c>
      <c r="AX474" s="15" t="s">
        <v>90</v>
      </c>
      <c r="AY474" s="264" t="s">
        <v>155</v>
      </c>
    </row>
    <row r="475" s="2" customFormat="1" ht="24.15" customHeight="1">
      <c r="A475" s="39"/>
      <c r="B475" s="40"/>
      <c r="C475" s="265" t="s">
        <v>596</v>
      </c>
      <c r="D475" s="265" t="s">
        <v>254</v>
      </c>
      <c r="E475" s="266" t="s">
        <v>597</v>
      </c>
      <c r="F475" s="267" t="s">
        <v>598</v>
      </c>
      <c r="G475" s="268" t="s">
        <v>217</v>
      </c>
      <c r="H475" s="269">
        <v>0.027</v>
      </c>
      <c r="I475" s="270"/>
      <c r="J475" s="271">
        <f>ROUND(I475*H475,2)</f>
        <v>0</v>
      </c>
      <c r="K475" s="267" t="s">
        <v>161</v>
      </c>
      <c r="L475" s="272"/>
      <c r="M475" s="273" t="s">
        <v>1</v>
      </c>
      <c r="N475" s="274" t="s">
        <v>47</v>
      </c>
      <c r="O475" s="92"/>
      <c r="P475" s="228">
        <f>O475*H475</f>
        <v>0</v>
      </c>
      <c r="Q475" s="228">
        <v>1</v>
      </c>
      <c r="R475" s="228">
        <f>Q475*H475</f>
        <v>0.027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208</v>
      </c>
      <c r="AT475" s="230" t="s">
        <v>254</v>
      </c>
      <c r="AU475" s="230" t="s">
        <v>92</v>
      </c>
      <c r="AY475" s="17" t="s">
        <v>155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7" t="s">
        <v>90</v>
      </c>
      <c r="BK475" s="231">
        <f>ROUND(I475*H475,2)</f>
        <v>0</v>
      </c>
      <c r="BL475" s="17" t="s">
        <v>162</v>
      </c>
      <c r="BM475" s="230" t="s">
        <v>599</v>
      </c>
    </row>
    <row r="476" s="2" customFormat="1">
      <c r="A476" s="39"/>
      <c r="B476" s="40"/>
      <c r="C476" s="41"/>
      <c r="D476" s="234" t="s">
        <v>567</v>
      </c>
      <c r="E476" s="41"/>
      <c r="F476" s="275" t="s">
        <v>600</v>
      </c>
      <c r="G476" s="41"/>
      <c r="H476" s="41"/>
      <c r="I476" s="276"/>
      <c r="J476" s="41"/>
      <c r="K476" s="41"/>
      <c r="L476" s="45"/>
      <c r="M476" s="277"/>
      <c r="N476" s="278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7" t="s">
        <v>567</v>
      </c>
      <c r="AU476" s="17" t="s">
        <v>92</v>
      </c>
    </row>
    <row r="477" s="13" customFormat="1">
      <c r="A477" s="13"/>
      <c r="B477" s="232"/>
      <c r="C477" s="233"/>
      <c r="D477" s="234" t="s">
        <v>164</v>
      </c>
      <c r="E477" s="235" t="s">
        <v>1</v>
      </c>
      <c r="F477" s="236" t="s">
        <v>532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164</v>
      </c>
      <c r="AU477" s="242" t="s">
        <v>92</v>
      </c>
      <c r="AV477" s="13" t="s">
        <v>90</v>
      </c>
      <c r="AW477" s="13" t="s">
        <v>39</v>
      </c>
      <c r="AX477" s="13" t="s">
        <v>82</v>
      </c>
      <c r="AY477" s="242" t="s">
        <v>155</v>
      </c>
    </row>
    <row r="478" s="14" customFormat="1">
      <c r="A478" s="14"/>
      <c r="B478" s="243"/>
      <c r="C478" s="244"/>
      <c r="D478" s="234" t="s">
        <v>164</v>
      </c>
      <c r="E478" s="245" t="s">
        <v>1</v>
      </c>
      <c r="F478" s="246" t="s">
        <v>601</v>
      </c>
      <c r="G478" s="244"/>
      <c r="H478" s="247">
        <v>0.027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164</v>
      </c>
      <c r="AU478" s="253" t="s">
        <v>92</v>
      </c>
      <c r="AV478" s="14" t="s">
        <v>92</v>
      </c>
      <c r="AW478" s="14" t="s">
        <v>39</v>
      </c>
      <c r="AX478" s="14" t="s">
        <v>82</v>
      </c>
      <c r="AY478" s="253" t="s">
        <v>155</v>
      </c>
    </row>
    <row r="479" s="15" customFormat="1">
      <c r="A479" s="15"/>
      <c r="B479" s="254"/>
      <c r="C479" s="255"/>
      <c r="D479" s="234" t="s">
        <v>164</v>
      </c>
      <c r="E479" s="256" t="s">
        <v>1</v>
      </c>
      <c r="F479" s="257" t="s">
        <v>170</v>
      </c>
      <c r="G479" s="255"/>
      <c r="H479" s="258">
        <v>0.027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164</v>
      </c>
      <c r="AU479" s="264" t="s">
        <v>92</v>
      </c>
      <c r="AV479" s="15" t="s">
        <v>162</v>
      </c>
      <c r="AW479" s="15" t="s">
        <v>39</v>
      </c>
      <c r="AX479" s="15" t="s">
        <v>90</v>
      </c>
      <c r="AY479" s="264" t="s">
        <v>155</v>
      </c>
    </row>
    <row r="480" s="2" customFormat="1" ht="24.15" customHeight="1">
      <c r="A480" s="39"/>
      <c r="B480" s="40"/>
      <c r="C480" s="219" t="s">
        <v>602</v>
      </c>
      <c r="D480" s="219" t="s">
        <v>157</v>
      </c>
      <c r="E480" s="220" t="s">
        <v>603</v>
      </c>
      <c r="F480" s="221" t="s">
        <v>604</v>
      </c>
      <c r="G480" s="222" t="s">
        <v>160</v>
      </c>
      <c r="H480" s="223">
        <v>3.48</v>
      </c>
      <c r="I480" s="224"/>
      <c r="J480" s="225">
        <f>ROUND(I480*H480,2)</f>
        <v>0</v>
      </c>
      <c r="K480" s="221" t="s">
        <v>161</v>
      </c>
      <c r="L480" s="45"/>
      <c r="M480" s="226" t="s">
        <v>1</v>
      </c>
      <c r="N480" s="227" t="s">
        <v>47</v>
      </c>
      <c r="O480" s="92"/>
      <c r="P480" s="228">
        <f>O480*H480</f>
        <v>0</v>
      </c>
      <c r="Q480" s="228">
        <v>0.00063000000000000003</v>
      </c>
      <c r="R480" s="228">
        <f>Q480*H480</f>
        <v>0.0021924000000000002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162</v>
      </c>
      <c r="AT480" s="230" t="s">
        <v>157</v>
      </c>
      <c r="AU480" s="230" t="s">
        <v>92</v>
      </c>
      <c r="AY480" s="17" t="s">
        <v>155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90</v>
      </c>
      <c r="BK480" s="231">
        <f>ROUND(I480*H480,2)</f>
        <v>0</v>
      </c>
      <c r="BL480" s="17" t="s">
        <v>162</v>
      </c>
      <c r="BM480" s="230" t="s">
        <v>605</v>
      </c>
    </row>
    <row r="481" s="13" customFormat="1">
      <c r="A481" s="13"/>
      <c r="B481" s="232"/>
      <c r="C481" s="233"/>
      <c r="D481" s="234" t="s">
        <v>164</v>
      </c>
      <c r="E481" s="235" t="s">
        <v>1</v>
      </c>
      <c r="F481" s="236" t="s">
        <v>546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164</v>
      </c>
      <c r="AU481" s="242" t="s">
        <v>92</v>
      </c>
      <c r="AV481" s="13" t="s">
        <v>90</v>
      </c>
      <c r="AW481" s="13" t="s">
        <v>39</v>
      </c>
      <c r="AX481" s="13" t="s">
        <v>82</v>
      </c>
      <c r="AY481" s="242" t="s">
        <v>155</v>
      </c>
    </row>
    <row r="482" s="14" customFormat="1">
      <c r="A482" s="14"/>
      <c r="B482" s="243"/>
      <c r="C482" s="244"/>
      <c r="D482" s="234" t="s">
        <v>164</v>
      </c>
      <c r="E482" s="245" t="s">
        <v>1</v>
      </c>
      <c r="F482" s="246" t="s">
        <v>606</v>
      </c>
      <c r="G482" s="244"/>
      <c r="H482" s="247">
        <v>3.48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164</v>
      </c>
      <c r="AU482" s="253" t="s">
        <v>92</v>
      </c>
      <c r="AV482" s="14" t="s">
        <v>92</v>
      </c>
      <c r="AW482" s="14" t="s">
        <v>39</v>
      </c>
      <c r="AX482" s="14" t="s">
        <v>82</v>
      </c>
      <c r="AY482" s="253" t="s">
        <v>155</v>
      </c>
    </row>
    <row r="483" s="15" customFormat="1">
      <c r="A483" s="15"/>
      <c r="B483" s="254"/>
      <c r="C483" s="255"/>
      <c r="D483" s="234" t="s">
        <v>164</v>
      </c>
      <c r="E483" s="256" t="s">
        <v>1</v>
      </c>
      <c r="F483" s="257" t="s">
        <v>170</v>
      </c>
      <c r="G483" s="255"/>
      <c r="H483" s="258">
        <v>3.48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4" t="s">
        <v>164</v>
      </c>
      <c r="AU483" s="264" t="s">
        <v>92</v>
      </c>
      <c r="AV483" s="15" t="s">
        <v>162</v>
      </c>
      <c r="AW483" s="15" t="s">
        <v>39</v>
      </c>
      <c r="AX483" s="15" t="s">
        <v>90</v>
      </c>
      <c r="AY483" s="264" t="s">
        <v>155</v>
      </c>
    </row>
    <row r="484" s="2" customFormat="1" ht="24.15" customHeight="1">
      <c r="A484" s="39"/>
      <c r="B484" s="40"/>
      <c r="C484" s="219" t="s">
        <v>607</v>
      </c>
      <c r="D484" s="219" t="s">
        <v>157</v>
      </c>
      <c r="E484" s="220" t="s">
        <v>608</v>
      </c>
      <c r="F484" s="221" t="s">
        <v>609</v>
      </c>
      <c r="G484" s="222" t="s">
        <v>347</v>
      </c>
      <c r="H484" s="223">
        <v>2</v>
      </c>
      <c r="I484" s="224"/>
      <c r="J484" s="225">
        <f>ROUND(I484*H484,2)</f>
        <v>0</v>
      </c>
      <c r="K484" s="221" t="s">
        <v>161</v>
      </c>
      <c r="L484" s="45"/>
      <c r="M484" s="226" t="s">
        <v>1</v>
      </c>
      <c r="N484" s="227" t="s">
        <v>47</v>
      </c>
      <c r="O484" s="92"/>
      <c r="P484" s="228">
        <f>O484*H484</f>
        <v>0</v>
      </c>
      <c r="Q484" s="228">
        <v>0.0064850000000000003</v>
      </c>
      <c r="R484" s="228">
        <f>Q484*H484</f>
        <v>0.012970000000000001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162</v>
      </c>
      <c r="AT484" s="230" t="s">
        <v>157</v>
      </c>
      <c r="AU484" s="230" t="s">
        <v>92</v>
      </c>
      <c r="AY484" s="17" t="s">
        <v>155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7" t="s">
        <v>90</v>
      </c>
      <c r="BK484" s="231">
        <f>ROUND(I484*H484,2)</f>
        <v>0</v>
      </c>
      <c r="BL484" s="17" t="s">
        <v>162</v>
      </c>
      <c r="BM484" s="230" t="s">
        <v>610</v>
      </c>
    </row>
    <row r="485" s="13" customFormat="1">
      <c r="A485" s="13"/>
      <c r="B485" s="232"/>
      <c r="C485" s="233"/>
      <c r="D485" s="234" t="s">
        <v>164</v>
      </c>
      <c r="E485" s="235" t="s">
        <v>1</v>
      </c>
      <c r="F485" s="236" t="s">
        <v>611</v>
      </c>
      <c r="G485" s="233"/>
      <c r="H485" s="235" t="s">
        <v>1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164</v>
      </c>
      <c r="AU485" s="242" t="s">
        <v>92</v>
      </c>
      <c r="AV485" s="13" t="s">
        <v>90</v>
      </c>
      <c r="AW485" s="13" t="s">
        <v>39</v>
      </c>
      <c r="AX485" s="13" t="s">
        <v>82</v>
      </c>
      <c r="AY485" s="242" t="s">
        <v>155</v>
      </c>
    </row>
    <row r="486" s="14" customFormat="1">
      <c r="A486" s="14"/>
      <c r="B486" s="243"/>
      <c r="C486" s="244"/>
      <c r="D486" s="234" t="s">
        <v>164</v>
      </c>
      <c r="E486" s="245" t="s">
        <v>1</v>
      </c>
      <c r="F486" s="246" t="s">
        <v>92</v>
      </c>
      <c r="G486" s="244"/>
      <c r="H486" s="247">
        <v>2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164</v>
      </c>
      <c r="AU486" s="253" t="s">
        <v>92</v>
      </c>
      <c r="AV486" s="14" t="s">
        <v>92</v>
      </c>
      <c r="AW486" s="14" t="s">
        <v>39</v>
      </c>
      <c r="AX486" s="14" t="s">
        <v>82</v>
      </c>
      <c r="AY486" s="253" t="s">
        <v>155</v>
      </c>
    </row>
    <row r="487" s="15" customFormat="1">
      <c r="A487" s="15"/>
      <c r="B487" s="254"/>
      <c r="C487" s="255"/>
      <c r="D487" s="234" t="s">
        <v>164</v>
      </c>
      <c r="E487" s="256" t="s">
        <v>1</v>
      </c>
      <c r="F487" s="257" t="s">
        <v>170</v>
      </c>
      <c r="G487" s="255"/>
      <c r="H487" s="258">
        <v>2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4" t="s">
        <v>164</v>
      </c>
      <c r="AU487" s="264" t="s">
        <v>92</v>
      </c>
      <c r="AV487" s="15" t="s">
        <v>162</v>
      </c>
      <c r="AW487" s="15" t="s">
        <v>39</v>
      </c>
      <c r="AX487" s="15" t="s">
        <v>90</v>
      </c>
      <c r="AY487" s="264" t="s">
        <v>155</v>
      </c>
    </row>
    <row r="488" s="2" customFormat="1" ht="37.8" customHeight="1">
      <c r="A488" s="39"/>
      <c r="B488" s="40"/>
      <c r="C488" s="219" t="s">
        <v>612</v>
      </c>
      <c r="D488" s="219" t="s">
        <v>157</v>
      </c>
      <c r="E488" s="220" t="s">
        <v>613</v>
      </c>
      <c r="F488" s="221" t="s">
        <v>614</v>
      </c>
      <c r="G488" s="222" t="s">
        <v>160</v>
      </c>
      <c r="H488" s="223">
        <v>149.072</v>
      </c>
      <c r="I488" s="224"/>
      <c r="J488" s="225">
        <f>ROUND(I488*H488,2)</f>
        <v>0</v>
      </c>
      <c r="K488" s="221" t="s">
        <v>161</v>
      </c>
      <c r="L488" s="45"/>
      <c r="M488" s="226" t="s">
        <v>1</v>
      </c>
      <c r="N488" s="227" t="s">
        <v>47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162</v>
      </c>
      <c r="AT488" s="230" t="s">
        <v>157</v>
      </c>
      <c r="AU488" s="230" t="s">
        <v>92</v>
      </c>
      <c r="AY488" s="17" t="s">
        <v>155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7" t="s">
        <v>90</v>
      </c>
      <c r="BK488" s="231">
        <f>ROUND(I488*H488,2)</f>
        <v>0</v>
      </c>
      <c r="BL488" s="17" t="s">
        <v>162</v>
      </c>
      <c r="BM488" s="230" t="s">
        <v>615</v>
      </c>
    </row>
    <row r="489" s="13" customFormat="1">
      <c r="A489" s="13"/>
      <c r="B489" s="232"/>
      <c r="C489" s="233"/>
      <c r="D489" s="234" t="s">
        <v>164</v>
      </c>
      <c r="E489" s="235" t="s">
        <v>1</v>
      </c>
      <c r="F489" s="236" t="s">
        <v>616</v>
      </c>
      <c r="G489" s="233"/>
      <c r="H489" s="235" t="s">
        <v>1</v>
      </c>
      <c r="I489" s="237"/>
      <c r="J489" s="233"/>
      <c r="K489" s="233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164</v>
      </c>
      <c r="AU489" s="242" t="s">
        <v>92</v>
      </c>
      <c r="AV489" s="13" t="s">
        <v>90</v>
      </c>
      <c r="AW489" s="13" t="s">
        <v>39</v>
      </c>
      <c r="AX489" s="13" t="s">
        <v>82</v>
      </c>
      <c r="AY489" s="242" t="s">
        <v>155</v>
      </c>
    </row>
    <row r="490" s="14" customFormat="1">
      <c r="A490" s="14"/>
      <c r="B490" s="243"/>
      <c r="C490" s="244"/>
      <c r="D490" s="234" t="s">
        <v>164</v>
      </c>
      <c r="E490" s="245" t="s">
        <v>1</v>
      </c>
      <c r="F490" s="246" t="s">
        <v>617</v>
      </c>
      <c r="G490" s="244"/>
      <c r="H490" s="247">
        <v>17.372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164</v>
      </c>
      <c r="AU490" s="253" t="s">
        <v>92</v>
      </c>
      <c r="AV490" s="14" t="s">
        <v>92</v>
      </c>
      <c r="AW490" s="14" t="s">
        <v>39</v>
      </c>
      <c r="AX490" s="14" t="s">
        <v>82</v>
      </c>
      <c r="AY490" s="253" t="s">
        <v>155</v>
      </c>
    </row>
    <row r="491" s="14" customFormat="1">
      <c r="A491" s="14"/>
      <c r="B491" s="243"/>
      <c r="C491" s="244"/>
      <c r="D491" s="234" t="s">
        <v>164</v>
      </c>
      <c r="E491" s="245" t="s">
        <v>1</v>
      </c>
      <c r="F491" s="246" t="s">
        <v>618</v>
      </c>
      <c r="G491" s="244"/>
      <c r="H491" s="247">
        <v>29.699999999999999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164</v>
      </c>
      <c r="AU491" s="253" t="s">
        <v>92</v>
      </c>
      <c r="AV491" s="14" t="s">
        <v>92</v>
      </c>
      <c r="AW491" s="14" t="s">
        <v>39</v>
      </c>
      <c r="AX491" s="14" t="s">
        <v>82</v>
      </c>
      <c r="AY491" s="253" t="s">
        <v>155</v>
      </c>
    </row>
    <row r="492" s="13" customFormat="1">
      <c r="A492" s="13"/>
      <c r="B492" s="232"/>
      <c r="C492" s="233"/>
      <c r="D492" s="234" t="s">
        <v>164</v>
      </c>
      <c r="E492" s="235" t="s">
        <v>1</v>
      </c>
      <c r="F492" s="236" t="s">
        <v>619</v>
      </c>
      <c r="G492" s="233"/>
      <c r="H492" s="235" t="s">
        <v>1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164</v>
      </c>
      <c r="AU492" s="242" t="s">
        <v>92</v>
      </c>
      <c r="AV492" s="13" t="s">
        <v>90</v>
      </c>
      <c r="AW492" s="13" t="s">
        <v>39</v>
      </c>
      <c r="AX492" s="13" t="s">
        <v>82</v>
      </c>
      <c r="AY492" s="242" t="s">
        <v>155</v>
      </c>
    </row>
    <row r="493" s="14" customFormat="1">
      <c r="A493" s="14"/>
      <c r="B493" s="243"/>
      <c r="C493" s="244"/>
      <c r="D493" s="234" t="s">
        <v>164</v>
      </c>
      <c r="E493" s="245" t="s">
        <v>1</v>
      </c>
      <c r="F493" s="246" t="s">
        <v>620</v>
      </c>
      <c r="G493" s="244"/>
      <c r="H493" s="247">
        <v>70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164</v>
      </c>
      <c r="AU493" s="253" t="s">
        <v>92</v>
      </c>
      <c r="AV493" s="14" t="s">
        <v>92</v>
      </c>
      <c r="AW493" s="14" t="s">
        <v>39</v>
      </c>
      <c r="AX493" s="14" t="s">
        <v>82</v>
      </c>
      <c r="AY493" s="253" t="s">
        <v>155</v>
      </c>
    </row>
    <row r="494" s="14" customFormat="1">
      <c r="A494" s="14"/>
      <c r="B494" s="243"/>
      <c r="C494" s="244"/>
      <c r="D494" s="234" t="s">
        <v>164</v>
      </c>
      <c r="E494" s="245" t="s">
        <v>1</v>
      </c>
      <c r="F494" s="246" t="s">
        <v>621</v>
      </c>
      <c r="G494" s="244"/>
      <c r="H494" s="247">
        <v>32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164</v>
      </c>
      <c r="AU494" s="253" t="s">
        <v>92</v>
      </c>
      <c r="AV494" s="14" t="s">
        <v>92</v>
      </c>
      <c r="AW494" s="14" t="s">
        <v>39</v>
      </c>
      <c r="AX494" s="14" t="s">
        <v>82</v>
      </c>
      <c r="AY494" s="253" t="s">
        <v>155</v>
      </c>
    </row>
    <row r="495" s="15" customFormat="1">
      <c r="A495" s="15"/>
      <c r="B495" s="254"/>
      <c r="C495" s="255"/>
      <c r="D495" s="234" t="s">
        <v>164</v>
      </c>
      <c r="E495" s="256" t="s">
        <v>1</v>
      </c>
      <c r="F495" s="257" t="s">
        <v>170</v>
      </c>
      <c r="G495" s="255"/>
      <c r="H495" s="258">
        <v>149.072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164</v>
      </c>
      <c r="AU495" s="264" t="s">
        <v>92</v>
      </c>
      <c r="AV495" s="15" t="s">
        <v>162</v>
      </c>
      <c r="AW495" s="15" t="s">
        <v>39</v>
      </c>
      <c r="AX495" s="15" t="s">
        <v>90</v>
      </c>
      <c r="AY495" s="264" t="s">
        <v>155</v>
      </c>
    </row>
    <row r="496" s="2" customFormat="1" ht="33" customHeight="1">
      <c r="A496" s="39"/>
      <c r="B496" s="40"/>
      <c r="C496" s="219" t="s">
        <v>622</v>
      </c>
      <c r="D496" s="219" t="s">
        <v>157</v>
      </c>
      <c r="E496" s="220" t="s">
        <v>623</v>
      </c>
      <c r="F496" s="221" t="s">
        <v>624</v>
      </c>
      <c r="G496" s="222" t="s">
        <v>160</v>
      </c>
      <c r="H496" s="223">
        <v>4472.1599999999999</v>
      </c>
      <c r="I496" s="224"/>
      <c r="J496" s="225">
        <f>ROUND(I496*H496,2)</f>
        <v>0</v>
      </c>
      <c r="K496" s="221" t="s">
        <v>161</v>
      </c>
      <c r="L496" s="45"/>
      <c r="M496" s="226" t="s">
        <v>1</v>
      </c>
      <c r="N496" s="227" t="s">
        <v>47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162</v>
      </c>
      <c r="AT496" s="230" t="s">
        <v>157</v>
      </c>
      <c r="AU496" s="230" t="s">
        <v>92</v>
      </c>
      <c r="AY496" s="17" t="s">
        <v>155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7" t="s">
        <v>90</v>
      </c>
      <c r="BK496" s="231">
        <f>ROUND(I496*H496,2)</f>
        <v>0</v>
      </c>
      <c r="BL496" s="17" t="s">
        <v>162</v>
      </c>
      <c r="BM496" s="230" t="s">
        <v>625</v>
      </c>
    </row>
    <row r="497" s="14" customFormat="1">
      <c r="A497" s="14"/>
      <c r="B497" s="243"/>
      <c r="C497" s="244"/>
      <c r="D497" s="234" t="s">
        <v>164</v>
      </c>
      <c r="E497" s="245" t="s">
        <v>1</v>
      </c>
      <c r="F497" s="246" t="s">
        <v>626</v>
      </c>
      <c r="G497" s="244"/>
      <c r="H497" s="247">
        <v>4472.1599999999999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164</v>
      </c>
      <c r="AU497" s="253" t="s">
        <v>92</v>
      </c>
      <c r="AV497" s="14" t="s">
        <v>92</v>
      </c>
      <c r="AW497" s="14" t="s">
        <v>39</v>
      </c>
      <c r="AX497" s="14" t="s">
        <v>82</v>
      </c>
      <c r="AY497" s="253" t="s">
        <v>155</v>
      </c>
    </row>
    <row r="498" s="15" customFormat="1">
      <c r="A498" s="15"/>
      <c r="B498" s="254"/>
      <c r="C498" s="255"/>
      <c r="D498" s="234" t="s">
        <v>164</v>
      </c>
      <c r="E498" s="256" t="s">
        <v>1</v>
      </c>
      <c r="F498" s="257" t="s">
        <v>170</v>
      </c>
      <c r="G498" s="255"/>
      <c r="H498" s="258">
        <v>4472.1599999999999</v>
      </c>
      <c r="I498" s="259"/>
      <c r="J498" s="255"/>
      <c r="K498" s="255"/>
      <c r="L498" s="260"/>
      <c r="M498" s="261"/>
      <c r="N498" s="262"/>
      <c r="O498" s="262"/>
      <c r="P498" s="262"/>
      <c r="Q498" s="262"/>
      <c r="R498" s="262"/>
      <c r="S498" s="262"/>
      <c r="T498" s="26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4" t="s">
        <v>164</v>
      </c>
      <c r="AU498" s="264" t="s">
        <v>92</v>
      </c>
      <c r="AV498" s="15" t="s">
        <v>162</v>
      </c>
      <c r="AW498" s="15" t="s">
        <v>39</v>
      </c>
      <c r="AX498" s="15" t="s">
        <v>90</v>
      </c>
      <c r="AY498" s="264" t="s">
        <v>155</v>
      </c>
    </row>
    <row r="499" s="2" customFormat="1" ht="37.8" customHeight="1">
      <c r="A499" s="39"/>
      <c r="B499" s="40"/>
      <c r="C499" s="219" t="s">
        <v>627</v>
      </c>
      <c r="D499" s="219" t="s">
        <v>157</v>
      </c>
      <c r="E499" s="220" t="s">
        <v>628</v>
      </c>
      <c r="F499" s="221" t="s">
        <v>629</v>
      </c>
      <c r="G499" s="222" t="s">
        <v>160</v>
      </c>
      <c r="H499" s="223">
        <v>149.072</v>
      </c>
      <c r="I499" s="224"/>
      <c r="J499" s="225">
        <f>ROUND(I499*H499,2)</f>
        <v>0</v>
      </c>
      <c r="K499" s="221" t="s">
        <v>161</v>
      </c>
      <c r="L499" s="45"/>
      <c r="M499" s="226" t="s">
        <v>1</v>
      </c>
      <c r="N499" s="227" t="s">
        <v>47</v>
      </c>
      <c r="O499" s="92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162</v>
      </c>
      <c r="AT499" s="230" t="s">
        <v>157</v>
      </c>
      <c r="AU499" s="230" t="s">
        <v>92</v>
      </c>
      <c r="AY499" s="17" t="s">
        <v>155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7" t="s">
        <v>90</v>
      </c>
      <c r="BK499" s="231">
        <f>ROUND(I499*H499,2)</f>
        <v>0</v>
      </c>
      <c r="BL499" s="17" t="s">
        <v>162</v>
      </c>
      <c r="BM499" s="230" t="s">
        <v>630</v>
      </c>
    </row>
    <row r="500" s="14" customFormat="1">
      <c r="A500" s="14"/>
      <c r="B500" s="243"/>
      <c r="C500" s="244"/>
      <c r="D500" s="234" t="s">
        <v>164</v>
      </c>
      <c r="E500" s="245" t="s">
        <v>1</v>
      </c>
      <c r="F500" s="246" t="s">
        <v>631</v>
      </c>
      <c r="G500" s="244"/>
      <c r="H500" s="247">
        <v>149.072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164</v>
      </c>
      <c r="AU500" s="253" t="s">
        <v>92</v>
      </c>
      <c r="AV500" s="14" t="s">
        <v>92</v>
      </c>
      <c r="AW500" s="14" t="s">
        <v>39</v>
      </c>
      <c r="AX500" s="14" t="s">
        <v>82</v>
      </c>
      <c r="AY500" s="253" t="s">
        <v>155</v>
      </c>
    </row>
    <row r="501" s="15" customFormat="1">
      <c r="A501" s="15"/>
      <c r="B501" s="254"/>
      <c r="C501" s="255"/>
      <c r="D501" s="234" t="s">
        <v>164</v>
      </c>
      <c r="E501" s="256" t="s">
        <v>1</v>
      </c>
      <c r="F501" s="257" t="s">
        <v>170</v>
      </c>
      <c r="G501" s="255"/>
      <c r="H501" s="258">
        <v>149.072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4" t="s">
        <v>164</v>
      </c>
      <c r="AU501" s="264" t="s">
        <v>92</v>
      </c>
      <c r="AV501" s="15" t="s">
        <v>162</v>
      </c>
      <c r="AW501" s="15" t="s">
        <v>39</v>
      </c>
      <c r="AX501" s="15" t="s">
        <v>90</v>
      </c>
      <c r="AY501" s="264" t="s">
        <v>155</v>
      </c>
    </row>
    <row r="502" s="2" customFormat="1" ht="24.15" customHeight="1">
      <c r="A502" s="39"/>
      <c r="B502" s="40"/>
      <c r="C502" s="219" t="s">
        <v>632</v>
      </c>
      <c r="D502" s="219" t="s">
        <v>157</v>
      </c>
      <c r="E502" s="220" t="s">
        <v>633</v>
      </c>
      <c r="F502" s="221" t="s">
        <v>634</v>
      </c>
      <c r="G502" s="222" t="s">
        <v>195</v>
      </c>
      <c r="H502" s="223">
        <v>44.747</v>
      </c>
      <c r="I502" s="224"/>
      <c r="J502" s="225">
        <f>ROUND(I502*H502,2)</f>
        <v>0</v>
      </c>
      <c r="K502" s="221" t="s">
        <v>161</v>
      </c>
      <c r="L502" s="45"/>
      <c r="M502" s="226" t="s">
        <v>1</v>
      </c>
      <c r="N502" s="227" t="s">
        <v>47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162</v>
      </c>
      <c r="AT502" s="230" t="s">
        <v>157</v>
      </c>
      <c r="AU502" s="230" t="s">
        <v>92</v>
      </c>
      <c r="AY502" s="17" t="s">
        <v>155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7" t="s">
        <v>90</v>
      </c>
      <c r="BK502" s="231">
        <f>ROUND(I502*H502,2)</f>
        <v>0</v>
      </c>
      <c r="BL502" s="17" t="s">
        <v>162</v>
      </c>
      <c r="BM502" s="230" t="s">
        <v>635</v>
      </c>
    </row>
    <row r="503" s="13" customFormat="1">
      <c r="A503" s="13"/>
      <c r="B503" s="232"/>
      <c r="C503" s="233"/>
      <c r="D503" s="234" t="s">
        <v>164</v>
      </c>
      <c r="E503" s="235" t="s">
        <v>1</v>
      </c>
      <c r="F503" s="236" t="s">
        <v>636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164</v>
      </c>
      <c r="AU503" s="242" t="s">
        <v>92</v>
      </c>
      <c r="AV503" s="13" t="s">
        <v>90</v>
      </c>
      <c r="AW503" s="13" t="s">
        <v>39</v>
      </c>
      <c r="AX503" s="13" t="s">
        <v>82</v>
      </c>
      <c r="AY503" s="242" t="s">
        <v>155</v>
      </c>
    </row>
    <row r="504" s="14" customFormat="1">
      <c r="A504" s="14"/>
      <c r="B504" s="243"/>
      <c r="C504" s="244"/>
      <c r="D504" s="234" t="s">
        <v>164</v>
      </c>
      <c r="E504" s="245" t="s">
        <v>1</v>
      </c>
      <c r="F504" s="246" t="s">
        <v>637</v>
      </c>
      <c r="G504" s="244"/>
      <c r="H504" s="247">
        <v>44.747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164</v>
      </c>
      <c r="AU504" s="253" t="s">
        <v>92</v>
      </c>
      <c r="AV504" s="14" t="s">
        <v>92</v>
      </c>
      <c r="AW504" s="14" t="s">
        <v>39</v>
      </c>
      <c r="AX504" s="14" t="s">
        <v>82</v>
      </c>
      <c r="AY504" s="253" t="s">
        <v>155</v>
      </c>
    </row>
    <row r="505" s="15" customFormat="1">
      <c r="A505" s="15"/>
      <c r="B505" s="254"/>
      <c r="C505" s="255"/>
      <c r="D505" s="234" t="s">
        <v>164</v>
      </c>
      <c r="E505" s="256" t="s">
        <v>1</v>
      </c>
      <c r="F505" s="257" t="s">
        <v>170</v>
      </c>
      <c r="G505" s="255"/>
      <c r="H505" s="258">
        <v>44.747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4" t="s">
        <v>164</v>
      </c>
      <c r="AU505" s="264" t="s">
        <v>92</v>
      </c>
      <c r="AV505" s="15" t="s">
        <v>162</v>
      </c>
      <c r="AW505" s="15" t="s">
        <v>39</v>
      </c>
      <c r="AX505" s="15" t="s">
        <v>90</v>
      </c>
      <c r="AY505" s="264" t="s">
        <v>155</v>
      </c>
    </row>
    <row r="506" s="2" customFormat="1" ht="33" customHeight="1">
      <c r="A506" s="39"/>
      <c r="B506" s="40"/>
      <c r="C506" s="219" t="s">
        <v>638</v>
      </c>
      <c r="D506" s="219" t="s">
        <v>157</v>
      </c>
      <c r="E506" s="220" t="s">
        <v>639</v>
      </c>
      <c r="F506" s="221" t="s">
        <v>640</v>
      </c>
      <c r="G506" s="222" t="s">
        <v>195</v>
      </c>
      <c r="H506" s="223">
        <v>1342.4100000000001</v>
      </c>
      <c r="I506" s="224"/>
      <c r="J506" s="225">
        <f>ROUND(I506*H506,2)</f>
        <v>0</v>
      </c>
      <c r="K506" s="221" t="s">
        <v>161</v>
      </c>
      <c r="L506" s="45"/>
      <c r="M506" s="226" t="s">
        <v>1</v>
      </c>
      <c r="N506" s="227" t="s">
        <v>47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162</v>
      </c>
      <c r="AT506" s="230" t="s">
        <v>157</v>
      </c>
      <c r="AU506" s="230" t="s">
        <v>92</v>
      </c>
      <c r="AY506" s="17" t="s">
        <v>155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7" t="s">
        <v>90</v>
      </c>
      <c r="BK506" s="231">
        <f>ROUND(I506*H506,2)</f>
        <v>0</v>
      </c>
      <c r="BL506" s="17" t="s">
        <v>162</v>
      </c>
      <c r="BM506" s="230" t="s">
        <v>641</v>
      </c>
    </row>
    <row r="507" s="14" customFormat="1">
      <c r="A507" s="14"/>
      <c r="B507" s="243"/>
      <c r="C507" s="244"/>
      <c r="D507" s="234" t="s">
        <v>164</v>
      </c>
      <c r="E507" s="245" t="s">
        <v>1</v>
      </c>
      <c r="F507" s="246" t="s">
        <v>642</v>
      </c>
      <c r="G507" s="244"/>
      <c r="H507" s="247">
        <v>1342.4100000000001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164</v>
      </c>
      <c r="AU507" s="253" t="s">
        <v>92</v>
      </c>
      <c r="AV507" s="14" t="s">
        <v>92</v>
      </c>
      <c r="AW507" s="14" t="s">
        <v>39</v>
      </c>
      <c r="AX507" s="14" t="s">
        <v>82</v>
      </c>
      <c r="AY507" s="253" t="s">
        <v>155</v>
      </c>
    </row>
    <row r="508" s="15" customFormat="1">
      <c r="A508" s="15"/>
      <c r="B508" s="254"/>
      <c r="C508" s="255"/>
      <c r="D508" s="234" t="s">
        <v>164</v>
      </c>
      <c r="E508" s="256" t="s">
        <v>1</v>
      </c>
      <c r="F508" s="257" t="s">
        <v>170</v>
      </c>
      <c r="G508" s="255"/>
      <c r="H508" s="258">
        <v>1342.4100000000001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4" t="s">
        <v>164</v>
      </c>
      <c r="AU508" s="264" t="s">
        <v>92</v>
      </c>
      <c r="AV508" s="15" t="s">
        <v>162</v>
      </c>
      <c r="AW508" s="15" t="s">
        <v>39</v>
      </c>
      <c r="AX508" s="15" t="s">
        <v>90</v>
      </c>
      <c r="AY508" s="264" t="s">
        <v>155</v>
      </c>
    </row>
    <row r="509" s="2" customFormat="1" ht="33" customHeight="1">
      <c r="A509" s="39"/>
      <c r="B509" s="40"/>
      <c r="C509" s="219" t="s">
        <v>643</v>
      </c>
      <c r="D509" s="219" t="s">
        <v>157</v>
      </c>
      <c r="E509" s="220" t="s">
        <v>644</v>
      </c>
      <c r="F509" s="221" t="s">
        <v>645</v>
      </c>
      <c r="G509" s="222" t="s">
        <v>195</v>
      </c>
      <c r="H509" s="223">
        <v>44.747</v>
      </c>
      <c r="I509" s="224"/>
      <c r="J509" s="225">
        <f>ROUND(I509*H509,2)</f>
        <v>0</v>
      </c>
      <c r="K509" s="221" t="s">
        <v>161</v>
      </c>
      <c r="L509" s="45"/>
      <c r="M509" s="226" t="s">
        <v>1</v>
      </c>
      <c r="N509" s="227" t="s">
        <v>47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162</v>
      </c>
      <c r="AT509" s="230" t="s">
        <v>157</v>
      </c>
      <c r="AU509" s="230" t="s">
        <v>92</v>
      </c>
      <c r="AY509" s="17" t="s">
        <v>155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7" t="s">
        <v>90</v>
      </c>
      <c r="BK509" s="231">
        <f>ROUND(I509*H509,2)</f>
        <v>0</v>
      </c>
      <c r="BL509" s="17" t="s">
        <v>162</v>
      </c>
      <c r="BM509" s="230" t="s">
        <v>646</v>
      </c>
    </row>
    <row r="510" s="14" customFormat="1">
      <c r="A510" s="14"/>
      <c r="B510" s="243"/>
      <c r="C510" s="244"/>
      <c r="D510" s="234" t="s">
        <v>164</v>
      </c>
      <c r="E510" s="245" t="s">
        <v>1</v>
      </c>
      <c r="F510" s="246" t="s">
        <v>647</v>
      </c>
      <c r="G510" s="244"/>
      <c r="H510" s="247">
        <v>44.747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164</v>
      </c>
      <c r="AU510" s="253" t="s">
        <v>92</v>
      </c>
      <c r="AV510" s="14" t="s">
        <v>92</v>
      </c>
      <c r="AW510" s="14" t="s">
        <v>39</v>
      </c>
      <c r="AX510" s="14" t="s">
        <v>82</v>
      </c>
      <c r="AY510" s="253" t="s">
        <v>155</v>
      </c>
    </row>
    <row r="511" s="15" customFormat="1">
      <c r="A511" s="15"/>
      <c r="B511" s="254"/>
      <c r="C511" s="255"/>
      <c r="D511" s="234" t="s">
        <v>164</v>
      </c>
      <c r="E511" s="256" t="s">
        <v>1</v>
      </c>
      <c r="F511" s="257" t="s">
        <v>170</v>
      </c>
      <c r="G511" s="255"/>
      <c r="H511" s="258">
        <v>44.747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164</v>
      </c>
      <c r="AU511" s="264" t="s">
        <v>92</v>
      </c>
      <c r="AV511" s="15" t="s">
        <v>162</v>
      </c>
      <c r="AW511" s="15" t="s">
        <v>39</v>
      </c>
      <c r="AX511" s="15" t="s">
        <v>90</v>
      </c>
      <c r="AY511" s="264" t="s">
        <v>155</v>
      </c>
    </row>
    <row r="512" s="2" customFormat="1" ht="24.15" customHeight="1">
      <c r="A512" s="39"/>
      <c r="B512" s="40"/>
      <c r="C512" s="219" t="s">
        <v>648</v>
      </c>
      <c r="D512" s="219" t="s">
        <v>157</v>
      </c>
      <c r="E512" s="220" t="s">
        <v>649</v>
      </c>
      <c r="F512" s="221" t="s">
        <v>650</v>
      </c>
      <c r="G512" s="222" t="s">
        <v>347</v>
      </c>
      <c r="H512" s="223">
        <v>96</v>
      </c>
      <c r="I512" s="224"/>
      <c r="J512" s="225">
        <f>ROUND(I512*H512,2)</f>
        <v>0</v>
      </c>
      <c r="K512" s="221" t="s">
        <v>1</v>
      </c>
      <c r="L512" s="45"/>
      <c r="M512" s="226" t="s">
        <v>1</v>
      </c>
      <c r="N512" s="227" t="s">
        <v>47</v>
      </c>
      <c r="O512" s="92"/>
      <c r="P512" s="228">
        <f>O512*H512</f>
        <v>0</v>
      </c>
      <c r="Q512" s="228">
        <v>0</v>
      </c>
      <c r="R512" s="228">
        <f>Q512*H512</f>
        <v>0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162</v>
      </c>
      <c r="AT512" s="230" t="s">
        <v>157</v>
      </c>
      <c r="AU512" s="230" t="s">
        <v>92</v>
      </c>
      <c r="AY512" s="17" t="s">
        <v>155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7" t="s">
        <v>90</v>
      </c>
      <c r="BK512" s="231">
        <f>ROUND(I512*H512,2)</f>
        <v>0</v>
      </c>
      <c r="BL512" s="17" t="s">
        <v>162</v>
      </c>
      <c r="BM512" s="230" t="s">
        <v>651</v>
      </c>
    </row>
    <row r="513" s="13" customFormat="1">
      <c r="A513" s="13"/>
      <c r="B513" s="232"/>
      <c r="C513" s="233"/>
      <c r="D513" s="234" t="s">
        <v>164</v>
      </c>
      <c r="E513" s="235" t="s">
        <v>1</v>
      </c>
      <c r="F513" s="236" t="s">
        <v>519</v>
      </c>
      <c r="G513" s="233"/>
      <c r="H513" s="235" t="s">
        <v>1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164</v>
      </c>
      <c r="AU513" s="242" t="s">
        <v>92</v>
      </c>
      <c r="AV513" s="13" t="s">
        <v>90</v>
      </c>
      <c r="AW513" s="13" t="s">
        <v>39</v>
      </c>
      <c r="AX513" s="13" t="s">
        <v>82</v>
      </c>
      <c r="AY513" s="242" t="s">
        <v>155</v>
      </c>
    </row>
    <row r="514" s="14" customFormat="1">
      <c r="A514" s="14"/>
      <c r="B514" s="243"/>
      <c r="C514" s="244"/>
      <c r="D514" s="234" t="s">
        <v>164</v>
      </c>
      <c r="E514" s="245" t="s">
        <v>1</v>
      </c>
      <c r="F514" s="246" t="s">
        <v>652</v>
      </c>
      <c r="G514" s="244"/>
      <c r="H514" s="247">
        <v>24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164</v>
      </c>
      <c r="AU514" s="253" t="s">
        <v>92</v>
      </c>
      <c r="AV514" s="14" t="s">
        <v>92</v>
      </c>
      <c r="AW514" s="14" t="s">
        <v>39</v>
      </c>
      <c r="AX514" s="14" t="s">
        <v>82</v>
      </c>
      <c r="AY514" s="253" t="s">
        <v>155</v>
      </c>
    </row>
    <row r="515" s="13" customFormat="1">
      <c r="A515" s="13"/>
      <c r="B515" s="232"/>
      <c r="C515" s="233"/>
      <c r="D515" s="234" t="s">
        <v>164</v>
      </c>
      <c r="E515" s="235" t="s">
        <v>1</v>
      </c>
      <c r="F515" s="236" t="s">
        <v>522</v>
      </c>
      <c r="G515" s="233"/>
      <c r="H515" s="235" t="s">
        <v>1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164</v>
      </c>
      <c r="AU515" s="242" t="s">
        <v>92</v>
      </c>
      <c r="AV515" s="13" t="s">
        <v>90</v>
      </c>
      <c r="AW515" s="13" t="s">
        <v>39</v>
      </c>
      <c r="AX515" s="13" t="s">
        <v>82</v>
      </c>
      <c r="AY515" s="242" t="s">
        <v>155</v>
      </c>
    </row>
    <row r="516" s="14" customFormat="1">
      <c r="A516" s="14"/>
      <c r="B516" s="243"/>
      <c r="C516" s="244"/>
      <c r="D516" s="234" t="s">
        <v>164</v>
      </c>
      <c r="E516" s="245" t="s">
        <v>1</v>
      </c>
      <c r="F516" s="246" t="s">
        <v>652</v>
      </c>
      <c r="G516" s="244"/>
      <c r="H516" s="247">
        <v>24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164</v>
      </c>
      <c r="AU516" s="253" t="s">
        <v>92</v>
      </c>
      <c r="AV516" s="14" t="s">
        <v>92</v>
      </c>
      <c r="AW516" s="14" t="s">
        <v>39</v>
      </c>
      <c r="AX516" s="14" t="s">
        <v>82</v>
      </c>
      <c r="AY516" s="253" t="s">
        <v>155</v>
      </c>
    </row>
    <row r="517" s="13" customFormat="1">
      <c r="A517" s="13"/>
      <c r="B517" s="232"/>
      <c r="C517" s="233"/>
      <c r="D517" s="234" t="s">
        <v>164</v>
      </c>
      <c r="E517" s="235" t="s">
        <v>1</v>
      </c>
      <c r="F517" s="236" t="s">
        <v>523</v>
      </c>
      <c r="G517" s="233"/>
      <c r="H517" s="235" t="s">
        <v>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164</v>
      </c>
      <c r="AU517" s="242" t="s">
        <v>92</v>
      </c>
      <c r="AV517" s="13" t="s">
        <v>90</v>
      </c>
      <c r="AW517" s="13" t="s">
        <v>39</v>
      </c>
      <c r="AX517" s="13" t="s">
        <v>82</v>
      </c>
      <c r="AY517" s="242" t="s">
        <v>155</v>
      </c>
    </row>
    <row r="518" s="14" customFormat="1">
      <c r="A518" s="14"/>
      <c r="B518" s="243"/>
      <c r="C518" s="244"/>
      <c r="D518" s="234" t="s">
        <v>164</v>
      </c>
      <c r="E518" s="245" t="s">
        <v>1</v>
      </c>
      <c r="F518" s="246" t="s">
        <v>652</v>
      </c>
      <c r="G518" s="244"/>
      <c r="H518" s="247">
        <v>24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164</v>
      </c>
      <c r="AU518" s="253" t="s">
        <v>92</v>
      </c>
      <c r="AV518" s="14" t="s">
        <v>92</v>
      </c>
      <c r="AW518" s="14" t="s">
        <v>39</v>
      </c>
      <c r="AX518" s="14" t="s">
        <v>82</v>
      </c>
      <c r="AY518" s="253" t="s">
        <v>155</v>
      </c>
    </row>
    <row r="519" s="13" customFormat="1">
      <c r="A519" s="13"/>
      <c r="B519" s="232"/>
      <c r="C519" s="233"/>
      <c r="D519" s="234" t="s">
        <v>164</v>
      </c>
      <c r="E519" s="235" t="s">
        <v>1</v>
      </c>
      <c r="F519" s="236" t="s">
        <v>524</v>
      </c>
      <c r="G519" s="233"/>
      <c r="H519" s="235" t="s">
        <v>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164</v>
      </c>
      <c r="AU519" s="242" t="s">
        <v>92</v>
      </c>
      <c r="AV519" s="13" t="s">
        <v>90</v>
      </c>
      <c r="AW519" s="13" t="s">
        <v>39</v>
      </c>
      <c r="AX519" s="13" t="s">
        <v>82</v>
      </c>
      <c r="AY519" s="242" t="s">
        <v>155</v>
      </c>
    </row>
    <row r="520" s="14" customFormat="1">
      <c r="A520" s="14"/>
      <c r="B520" s="243"/>
      <c r="C520" s="244"/>
      <c r="D520" s="234" t="s">
        <v>164</v>
      </c>
      <c r="E520" s="245" t="s">
        <v>1</v>
      </c>
      <c r="F520" s="246" t="s">
        <v>652</v>
      </c>
      <c r="G520" s="244"/>
      <c r="H520" s="247">
        <v>24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164</v>
      </c>
      <c r="AU520" s="253" t="s">
        <v>92</v>
      </c>
      <c r="AV520" s="14" t="s">
        <v>92</v>
      </c>
      <c r="AW520" s="14" t="s">
        <v>39</v>
      </c>
      <c r="AX520" s="14" t="s">
        <v>82</v>
      </c>
      <c r="AY520" s="253" t="s">
        <v>155</v>
      </c>
    </row>
    <row r="521" s="15" customFormat="1">
      <c r="A521" s="15"/>
      <c r="B521" s="254"/>
      <c r="C521" s="255"/>
      <c r="D521" s="234" t="s">
        <v>164</v>
      </c>
      <c r="E521" s="256" t="s">
        <v>1</v>
      </c>
      <c r="F521" s="257" t="s">
        <v>170</v>
      </c>
      <c r="G521" s="255"/>
      <c r="H521" s="258">
        <v>96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4" t="s">
        <v>164</v>
      </c>
      <c r="AU521" s="264" t="s">
        <v>92</v>
      </c>
      <c r="AV521" s="15" t="s">
        <v>162</v>
      </c>
      <c r="AW521" s="15" t="s">
        <v>39</v>
      </c>
      <c r="AX521" s="15" t="s">
        <v>90</v>
      </c>
      <c r="AY521" s="264" t="s">
        <v>155</v>
      </c>
    </row>
    <row r="522" s="2" customFormat="1" ht="16.5" customHeight="1">
      <c r="A522" s="39"/>
      <c r="B522" s="40"/>
      <c r="C522" s="219" t="s">
        <v>653</v>
      </c>
      <c r="D522" s="219" t="s">
        <v>157</v>
      </c>
      <c r="E522" s="220" t="s">
        <v>654</v>
      </c>
      <c r="F522" s="221" t="s">
        <v>655</v>
      </c>
      <c r="G522" s="222" t="s">
        <v>195</v>
      </c>
      <c r="H522" s="223">
        <v>21.625</v>
      </c>
      <c r="I522" s="224"/>
      <c r="J522" s="225">
        <f>ROUND(I522*H522,2)</f>
        <v>0</v>
      </c>
      <c r="K522" s="221" t="s">
        <v>161</v>
      </c>
      <c r="L522" s="45"/>
      <c r="M522" s="226" t="s">
        <v>1</v>
      </c>
      <c r="N522" s="227" t="s">
        <v>47</v>
      </c>
      <c r="O522" s="92"/>
      <c r="P522" s="228">
        <f>O522*H522</f>
        <v>0</v>
      </c>
      <c r="Q522" s="228">
        <v>0.12</v>
      </c>
      <c r="R522" s="228">
        <f>Q522*H522</f>
        <v>2.5949999999999998</v>
      </c>
      <c r="S522" s="228">
        <v>2.4900000000000002</v>
      </c>
      <c r="T522" s="229">
        <f>S522*H522</f>
        <v>53.846250000000005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162</v>
      </c>
      <c r="AT522" s="230" t="s">
        <v>157</v>
      </c>
      <c r="AU522" s="230" t="s">
        <v>92</v>
      </c>
      <c r="AY522" s="17" t="s">
        <v>155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7" t="s">
        <v>90</v>
      </c>
      <c r="BK522" s="231">
        <f>ROUND(I522*H522,2)</f>
        <v>0</v>
      </c>
      <c r="BL522" s="17" t="s">
        <v>162</v>
      </c>
      <c r="BM522" s="230" t="s">
        <v>656</v>
      </c>
    </row>
    <row r="523" s="13" customFormat="1">
      <c r="A523" s="13"/>
      <c r="B523" s="232"/>
      <c r="C523" s="233"/>
      <c r="D523" s="234" t="s">
        <v>164</v>
      </c>
      <c r="E523" s="235" t="s">
        <v>1</v>
      </c>
      <c r="F523" s="236" t="s">
        <v>657</v>
      </c>
      <c r="G523" s="233"/>
      <c r="H523" s="235" t="s">
        <v>1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164</v>
      </c>
      <c r="AU523" s="242" t="s">
        <v>92</v>
      </c>
      <c r="AV523" s="13" t="s">
        <v>90</v>
      </c>
      <c r="AW523" s="13" t="s">
        <v>39</v>
      </c>
      <c r="AX523" s="13" t="s">
        <v>82</v>
      </c>
      <c r="AY523" s="242" t="s">
        <v>155</v>
      </c>
    </row>
    <row r="524" s="14" customFormat="1">
      <c r="A524" s="14"/>
      <c r="B524" s="243"/>
      <c r="C524" s="244"/>
      <c r="D524" s="234" t="s">
        <v>164</v>
      </c>
      <c r="E524" s="245" t="s">
        <v>1</v>
      </c>
      <c r="F524" s="246" t="s">
        <v>658</v>
      </c>
      <c r="G524" s="244"/>
      <c r="H524" s="247">
        <v>21.625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164</v>
      </c>
      <c r="AU524" s="253" t="s">
        <v>92</v>
      </c>
      <c r="AV524" s="14" t="s">
        <v>92</v>
      </c>
      <c r="AW524" s="14" t="s">
        <v>39</v>
      </c>
      <c r="AX524" s="14" t="s">
        <v>82</v>
      </c>
      <c r="AY524" s="253" t="s">
        <v>155</v>
      </c>
    </row>
    <row r="525" s="15" customFormat="1">
      <c r="A525" s="15"/>
      <c r="B525" s="254"/>
      <c r="C525" s="255"/>
      <c r="D525" s="234" t="s">
        <v>164</v>
      </c>
      <c r="E525" s="256" t="s">
        <v>1</v>
      </c>
      <c r="F525" s="257" t="s">
        <v>170</v>
      </c>
      <c r="G525" s="255"/>
      <c r="H525" s="258">
        <v>21.625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4" t="s">
        <v>164</v>
      </c>
      <c r="AU525" s="264" t="s">
        <v>92</v>
      </c>
      <c r="AV525" s="15" t="s">
        <v>162</v>
      </c>
      <c r="AW525" s="15" t="s">
        <v>39</v>
      </c>
      <c r="AX525" s="15" t="s">
        <v>90</v>
      </c>
      <c r="AY525" s="264" t="s">
        <v>155</v>
      </c>
    </row>
    <row r="526" s="2" customFormat="1" ht="16.5" customHeight="1">
      <c r="A526" s="39"/>
      <c r="B526" s="40"/>
      <c r="C526" s="219" t="s">
        <v>659</v>
      </c>
      <c r="D526" s="219" t="s">
        <v>157</v>
      </c>
      <c r="E526" s="220" t="s">
        <v>660</v>
      </c>
      <c r="F526" s="221" t="s">
        <v>661</v>
      </c>
      <c r="G526" s="222" t="s">
        <v>182</v>
      </c>
      <c r="H526" s="223">
        <v>15.09</v>
      </c>
      <c r="I526" s="224"/>
      <c r="J526" s="225">
        <f>ROUND(I526*H526,2)</f>
        <v>0</v>
      </c>
      <c r="K526" s="221" t="s">
        <v>161</v>
      </c>
      <c r="L526" s="45"/>
      <c r="M526" s="226" t="s">
        <v>1</v>
      </c>
      <c r="N526" s="227" t="s">
        <v>47</v>
      </c>
      <c r="O526" s="92"/>
      <c r="P526" s="228">
        <f>O526*H526</f>
        <v>0</v>
      </c>
      <c r="Q526" s="228">
        <v>8.3599999999999999E-05</v>
      </c>
      <c r="R526" s="228">
        <f>Q526*H526</f>
        <v>0.001261524</v>
      </c>
      <c r="S526" s="228">
        <v>0.017999999999999999</v>
      </c>
      <c r="T526" s="229">
        <f>S526*H526</f>
        <v>0.27161999999999997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162</v>
      </c>
      <c r="AT526" s="230" t="s">
        <v>157</v>
      </c>
      <c r="AU526" s="230" t="s">
        <v>92</v>
      </c>
      <c r="AY526" s="17" t="s">
        <v>155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7" t="s">
        <v>90</v>
      </c>
      <c r="BK526" s="231">
        <f>ROUND(I526*H526,2)</f>
        <v>0</v>
      </c>
      <c r="BL526" s="17" t="s">
        <v>162</v>
      </c>
      <c r="BM526" s="230" t="s">
        <v>662</v>
      </c>
    </row>
    <row r="527" s="14" customFormat="1">
      <c r="A527" s="14"/>
      <c r="B527" s="243"/>
      <c r="C527" s="244"/>
      <c r="D527" s="234" t="s">
        <v>164</v>
      </c>
      <c r="E527" s="245" t="s">
        <v>1</v>
      </c>
      <c r="F527" s="246" t="s">
        <v>663</v>
      </c>
      <c r="G527" s="244"/>
      <c r="H527" s="247">
        <v>15.09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164</v>
      </c>
      <c r="AU527" s="253" t="s">
        <v>92</v>
      </c>
      <c r="AV527" s="14" t="s">
        <v>92</v>
      </c>
      <c r="AW527" s="14" t="s">
        <v>39</v>
      </c>
      <c r="AX527" s="14" t="s">
        <v>82</v>
      </c>
      <c r="AY527" s="253" t="s">
        <v>155</v>
      </c>
    </row>
    <row r="528" s="15" customFormat="1">
      <c r="A528" s="15"/>
      <c r="B528" s="254"/>
      <c r="C528" s="255"/>
      <c r="D528" s="234" t="s">
        <v>164</v>
      </c>
      <c r="E528" s="256" t="s">
        <v>1</v>
      </c>
      <c r="F528" s="257" t="s">
        <v>170</v>
      </c>
      <c r="G528" s="255"/>
      <c r="H528" s="258">
        <v>15.09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4" t="s">
        <v>164</v>
      </c>
      <c r="AU528" s="264" t="s">
        <v>92</v>
      </c>
      <c r="AV528" s="15" t="s">
        <v>162</v>
      </c>
      <c r="AW528" s="15" t="s">
        <v>39</v>
      </c>
      <c r="AX528" s="15" t="s">
        <v>90</v>
      </c>
      <c r="AY528" s="264" t="s">
        <v>155</v>
      </c>
    </row>
    <row r="529" s="2" customFormat="1" ht="24.15" customHeight="1">
      <c r="A529" s="39"/>
      <c r="B529" s="40"/>
      <c r="C529" s="219" t="s">
        <v>664</v>
      </c>
      <c r="D529" s="219" t="s">
        <v>157</v>
      </c>
      <c r="E529" s="220" t="s">
        <v>665</v>
      </c>
      <c r="F529" s="221" t="s">
        <v>666</v>
      </c>
      <c r="G529" s="222" t="s">
        <v>160</v>
      </c>
      <c r="H529" s="223">
        <v>164.27199999999999</v>
      </c>
      <c r="I529" s="224"/>
      <c r="J529" s="225">
        <f>ROUND(I529*H529,2)</f>
        <v>0</v>
      </c>
      <c r="K529" s="221" t="s">
        <v>161</v>
      </c>
      <c r="L529" s="45"/>
      <c r="M529" s="226" t="s">
        <v>1</v>
      </c>
      <c r="N529" s="227" t="s">
        <v>47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162</v>
      </c>
      <c r="AT529" s="230" t="s">
        <v>157</v>
      </c>
      <c r="AU529" s="230" t="s">
        <v>92</v>
      </c>
      <c r="AY529" s="17" t="s">
        <v>155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7" t="s">
        <v>90</v>
      </c>
      <c r="BK529" s="231">
        <f>ROUND(I529*H529,2)</f>
        <v>0</v>
      </c>
      <c r="BL529" s="17" t="s">
        <v>162</v>
      </c>
      <c r="BM529" s="230" t="s">
        <v>667</v>
      </c>
    </row>
    <row r="530" s="13" customFormat="1">
      <c r="A530" s="13"/>
      <c r="B530" s="232"/>
      <c r="C530" s="233"/>
      <c r="D530" s="234" t="s">
        <v>164</v>
      </c>
      <c r="E530" s="235" t="s">
        <v>1</v>
      </c>
      <c r="F530" s="236" t="s">
        <v>284</v>
      </c>
      <c r="G530" s="233"/>
      <c r="H530" s="235" t="s">
        <v>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164</v>
      </c>
      <c r="AU530" s="242" t="s">
        <v>92</v>
      </c>
      <c r="AV530" s="13" t="s">
        <v>90</v>
      </c>
      <c r="AW530" s="13" t="s">
        <v>39</v>
      </c>
      <c r="AX530" s="13" t="s">
        <v>82</v>
      </c>
      <c r="AY530" s="242" t="s">
        <v>155</v>
      </c>
    </row>
    <row r="531" s="14" customFormat="1">
      <c r="A531" s="14"/>
      <c r="B531" s="243"/>
      <c r="C531" s="244"/>
      <c r="D531" s="234" t="s">
        <v>164</v>
      </c>
      <c r="E531" s="245" t="s">
        <v>1</v>
      </c>
      <c r="F531" s="246" t="s">
        <v>668</v>
      </c>
      <c r="G531" s="244"/>
      <c r="H531" s="247">
        <v>45.671999999999997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164</v>
      </c>
      <c r="AU531" s="253" t="s">
        <v>92</v>
      </c>
      <c r="AV531" s="14" t="s">
        <v>92</v>
      </c>
      <c r="AW531" s="14" t="s">
        <v>39</v>
      </c>
      <c r="AX531" s="14" t="s">
        <v>82</v>
      </c>
      <c r="AY531" s="253" t="s">
        <v>155</v>
      </c>
    </row>
    <row r="532" s="14" customFormat="1">
      <c r="A532" s="14"/>
      <c r="B532" s="243"/>
      <c r="C532" s="244"/>
      <c r="D532" s="234" t="s">
        <v>164</v>
      </c>
      <c r="E532" s="245" t="s">
        <v>1</v>
      </c>
      <c r="F532" s="246" t="s">
        <v>669</v>
      </c>
      <c r="G532" s="244"/>
      <c r="H532" s="247">
        <v>3.6000000000000001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164</v>
      </c>
      <c r="AU532" s="253" t="s">
        <v>92</v>
      </c>
      <c r="AV532" s="14" t="s">
        <v>92</v>
      </c>
      <c r="AW532" s="14" t="s">
        <v>39</v>
      </c>
      <c r="AX532" s="14" t="s">
        <v>82</v>
      </c>
      <c r="AY532" s="253" t="s">
        <v>155</v>
      </c>
    </row>
    <row r="533" s="14" customFormat="1">
      <c r="A533" s="14"/>
      <c r="B533" s="243"/>
      <c r="C533" s="244"/>
      <c r="D533" s="234" t="s">
        <v>164</v>
      </c>
      <c r="E533" s="245" t="s">
        <v>1</v>
      </c>
      <c r="F533" s="246" t="s">
        <v>670</v>
      </c>
      <c r="G533" s="244"/>
      <c r="H533" s="247">
        <v>13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164</v>
      </c>
      <c r="AU533" s="253" t="s">
        <v>92</v>
      </c>
      <c r="AV533" s="14" t="s">
        <v>92</v>
      </c>
      <c r="AW533" s="14" t="s">
        <v>39</v>
      </c>
      <c r="AX533" s="14" t="s">
        <v>82</v>
      </c>
      <c r="AY533" s="253" t="s">
        <v>155</v>
      </c>
    </row>
    <row r="534" s="13" customFormat="1">
      <c r="A534" s="13"/>
      <c r="B534" s="232"/>
      <c r="C534" s="233"/>
      <c r="D534" s="234" t="s">
        <v>164</v>
      </c>
      <c r="E534" s="235" t="s">
        <v>1</v>
      </c>
      <c r="F534" s="236" t="s">
        <v>671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164</v>
      </c>
      <c r="AU534" s="242" t="s">
        <v>92</v>
      </c>
      <c r="AV534" s="13" t="s">
        <v>90</v>
      </c>
      <c r="AW534" s="13" t="s">
        <v>39</v>
      </c>
      <c r="AX534" s="13" t="s">
        <v>82</v>
      </c>
      <c r="AY534" s="242" t="s">
        <v>155</v>
      </c>
    </row>
    <row r="535" s="14" customFormat="1">
      <c r="A535" s="14"/>
      <c r="B535" s="243"/>
      <c r="C535" s="244"/>
      <c r="D535" s="234" t="s">
        <v>164</v>
      </c>
      <c r="E535" s="245" t="s">
        <v>1</v>
      </c>
      <c r="F535" s="246" t="s">
        <v>672</v>
      </c>
      <c r="G535" s="244"/>
      <c r="H535" s="247">
        <v>72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164</v>
      </c>
      <c r="AU535" s="253" t="s">
        <v>92</v>
      </c>
      <c r="AV535" s="14" t="s">
        <v>92</v>
      </c>
      <c r="AW535" s="14" t="s">
        <v>39</v>
      </c>
      <c r="AX535" s="14" t="s">
        <v>82</v>
      </c>
      <c r="AY535" s="253" t="s">
        <v>155</v>
      </c>
    </row>
    <row r="536" s="14" customFormat="1">
      <c r="A536" s="14"/>
      <c r="B536" s="243"/>
      <c r="C536" s="244"/>
      <c r="D536" s="234" t="s">
        <v>164</v>
      </c>
      <c r="E536" s="245" t="s">
        <v>1</v>
      </c>
      <c r="F536" s="246" t="s">
        <v>673</v>
      </c>
      <c r="G536" s="244"/>
      <c r="H536" s="247">
        <v>30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164</v>
      </c>
      <c r="AU536" s="253" t="s">
        <v>92</v>
      </c>
      <c r="AV536" s="14" t="s">
        <v>92</v>
      </c>
      <c r="AW536" s="14" t="s">
        <v>39</v>
      </c>
      <c r="AX536" s="14" t="s">
        <v>82</v>
      </c>
      <c r="AY536" s="253" t="s">
        <v>155</v>
      </c>
    </row>
    <row r="537" s="15" customFormat="1">
      <c r="A537" s="15"/>
      <c r="B537" s="254"/>
      <c r="C537" s="255"/>
      <c r="D537" s="234" t="s">
        <v>164</v>
      </c>
      <c r="E537" s="256" t="s">
        <v>1</v>
      </c>
      <c r="F537" s="257" t="s">
        <v>170</v>
      </c>
      <c r="G537" s="255"/>
      <c r="H537" s="258">
        <v>164.27199999999999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164</v>
      </c>
      <c r="AU537" s="264" t="s">
        <v>92</v>
      </c>
      <c r="AV537" s="15" t="s">
        <v>162</v>
      </c>
      <c r="AW537" s="15" t="s">
        <v>39</v>
      </c>
      <c r="AX537" s="15" t="s">
        <v>90</v>
      </c>
      <c r="AY537" s="264" t="s">
        <v>155</v>
      </c>
    </row>
    <row r="538" s="2" customFormat="1" ht="24.15" customHeight="1">
      <c r="A538" s="39"/>
      <c r="B538" s="40"/>
      <c r="C538" s="219" t="s">
        <v>674</v>
      </c>
      <c r="D538" s="219" t="s">
        <v>157</v>
      </c>
      <c r="E538" s="220" t="s">
        <v>675</v>
      </c>
      <c r="F538" s="221" t="s">
        <v>676</v>
      </c>
      <c r="G538" s="222" t="s">
        <v>160</v>
      </c>
      <c r="H538" s="223">
        <v>164.27199999999999</v>
      </c>
      <c r="I538" s="224"/>
      <c r="J538" s="225">
        <f>ROUND(I538*H538,2)</f>
        <v>0</v>
      </c>
      <c r="K538" s="221" t="s">
        <v>161</v>
      </c>
      <c r="L538" s="45"/>
      <c r="M538" s="226" t="s">
        <v>1</v>
      </c>
      <c r="N538" s="227" t="s">
        <v>47</v>
      </c>
      <c r="O538" s="92"/>
      <c r="P538" s="228">
        <f>O538*H538</f>
        <v>0</v>
      </c>
      <c r="Q538" s="228">
        <v>0.048000000000000001</v>
      </c>
      <c r="R538" s="228">
        <f>Q538*H538</f>
        <v>7.8850559999999996</v>
      </c>
      <c r="S538" s="228">
        <v>0.048000000000000001</v>
      </c>
      <c r="T538" s="229">
        <f>S538*H538</f>
        <v>7.8850559999999996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162</v>
      </c>
      <c r="AT538" s="230" t="s">
        <v>157</v>
      </c>
      <c r="AU538" s="230" t="s">
        <v>92</v>
      </c>
      <c r="AY538" s="17" t="s">
        <v>155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7" t="s">
        <v>90</v>
      </c>
      <c r="BK538" s="231">
        <f>ROUND(I538*H538,2)</f>
        <v>0</v>
      </c>
      <c r="BL538" s="17" t="s">
        <v>162</v>
      </c>
      <c r="BM538" s="230" t="s">
        <v>677</v>
      </c>
    </row>
    <row r="539" s="13" customFormat="1">
      <c r="A539" s="13"/>
      <c r="B539" s="232"/>
      <c r="C539" s="233"/>
      <c r="D539" s="234" t="s">
        <v>164</v>
      </c>
      <c r="E539" s="235" t="s">
        <v>1</v>
      </c>
      <c r="F539" s="236" t="s">
        <v>284</v>
      </c>
      <c r="G539" s="233"/>
      <c r="H539" s="235" t="s">
        <v>1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164</v>
      </c>
      <c r="AU539" s="242" t="s">
        <v>92</v>
      </c>
      <c r="AV539" s="13" t="s">
        <v>90</v>
      </c>
      <c r="AW539" s="13" t="s">
        <v>39</v>
      </c>
      <c r="AX539" s="13" t="s">
        <v>82</v>
      </c>
      <c r="AY539" s="242" t="s">
        <v>155</v>
      </c>
    </row>
    <row r="540" s="14" customFormat="1">
      <c r="A540" s="14"/>
      <c r="B540" s="243"/>
      <c r="C540" s="244"/>
      <c r="D540" s="234" t="s">
        <v>164</v>
      </c>
      <c r="E540" s="245" t="s">
        <v>1</v>
      </c>
      <c r="F540" s="246" t="s">
        <v>668</v>
      </c>
      <c r="G540" s="244"/>
      <c r="H540" s="247">
        <v>45.671999999999997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164</v>
      </c>
      <c r="AU540" s="253" t="s">
        <v>92</v>
      </c>
      <c r="AV540" s="14" t="s">
        <v>92</v>
      </c>
      <c r="AW540" s="14" t="s">
        <v>39</v>
      </c>
      <c r="AX540" s="14" t="s">
        <v>82</v>
      </c>
      <c r="AY540" s="253" t="s">
        <v>155</v>
      </c>
    </row>
    <row r="541" s="13" customFormat="1">
      <c r="A541" s="13"/>
      <c r="B541" s="232"/>
      <c r="C541" s="233"/>
      <c r="D541" s="234" t="s">
        <v>164</v>
      </c>
      <c r="E541" s="235" t="s">
        <v>1</v>
      </c>
      <c r="F541" s="236" t="s">
        <v>671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164</v>
      </c>
      <c r="AU541" s="242" t="s">
        <v>92</v>
      </c>
      <c r="AV541" s="13" t="s">
        <v>90</v>
      </c>
      <c r="AW541" s="13" t="s">
        <v>39</v>
      </c>
      <c r="AX541" s="13" t="s">
        <v>82</v>
      </c>
      <c r="AY541" s="242" t="s">
        <v>155</v>
      </c>
    </row>
    <row r="542" s="14" customFormat="1">
      <c r="A542" s="14"/>
      <c r="B542" s="243"/>
      <c r="C542" s="244"/>
      <c r="D542" s="234" t="s">
        <v>164</v>
      </c>
      <c r="E542" s="245" t="s">
        <v>1</v>
      </c>
      <c r="F542" s="246" t="s">
        <v>672</v>
      </c>
      <c r="G542" s="244"/>
      <c r="H542" s="247">
        <v>72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164</v>
      </c>
      <c r="AU542" s="253" t="s">
        <v>92</v>
      </c>
      <c r="AV542" s="14" t="s">
        <v>92</v>
      </c>
      <c r="AW542" s="14" t="s">
        <v>39</v>
      </c>
      <c r="AX542" s="14" t="s">
        <v>82</v>
      </c>
      <c r="AY542" s="253" t="s">
        <v>155</v>
      </c>
    </row>
    <row r="543" s="14" customFormat="1">
      <c r="A543" s="14"/>
      <c r="B543" s="243"/>
      <c r="C543" s="244"/>
      <c r="D543" s="234" t="s">
        <v>164</v>
      </c>
      <c r="E543" s="245" t="s">
        <v>1</v>
      </c>
      <c r="F543" s="246" t="s">
        <v>673</v>
      </c>
      <c r="G543" s="244"/>
      <c r="H543" s="247">
        <v>30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164</v>
      </c>
      <c r="AU543" s="253" t="s">
        <v>92</v>
      </c>
      <c r="AV543" s="14" t="s">
        <v>92</v>
      </c>
      <c r="AW543" s="14" t="s">
        <v>39</v>
      </c>
      <c r="AX543" s="14" t="s">
        <v>82</v>
      </c>
      <c r="AY543" s="253" t="s">
        <v>155</v>
      </c>
    </row>
    <row r="544" s="15" customFormat="1">
      <c r="A544" s="15"/>
      <c r="B544" s="254"/>
      <c r="C544" s="255"/>
      <c r="D544" s="234" t="s">
        <v>164</v>
      </c>
      <c r="E544" s="256" t="s">
        <v>1</v>
      </c>
      <c r="F544" s="257" t="s">
        <v>170</v>
      </c>
      <c r="G544" s="255"/>
      <c r="H544" s="258">
        <v>147.672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4" t="s">
        <v>164</v>
      </c>
      <c r="AU544" s="264" t="s">
        <v>92</v>
      </c>
      <c r="AV544" s="15" t="s">
        <v>162</v>
      </c>
      <c r="AW544" s="15" t="s">
        <v>39</v>
      </c>
      <c r="AX544" s="15" t="s">
        <v>82</v>
      </c>
      <c r="AY544" s="264" t="s">
        <v>155</v>
      </c>
    </row>
    <row r="545" s="13" customFormat="1">
      <c r="A545" s="13"/>
      <c r="B545" s="232"/>
      <c r="C545" s="233"/>
      <c r="D545" s="234" t="s">
        <v>164</v>
      </c>
      <c r="E545" s="235" t="s">
        <v>1</v>
      </c>
      <c r="F545" s="236" t="s">
        <v>284</v>
      </c>
      <c r="G545" s="233"/>
      <c r="H545" s="235" t="s">
        <v>1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164</v>
      </c>
      <c r="AU545" s="242" t="s">
        <v>92</v>
      </c>
      <c r="AV545" s="13" t="s">
        <v>90</v>
      </c>
      <c r="AW545" s="13" t="s">
        <v>39</v>
      </c>
      <c r="AX545" s="13" t="s">
        <v>82</v>
      </c>
      <c r="AY545" s="242" t="s">
        <v>155</v>
      </c>
    </row>
    <row r="546" s="14" customFormat="1">
      <c r="A546" s="14"/>
      <c r="B546" s="243"/>
      <c r="C546" s="244"/>
      <c r="D546" s="234" t="s">
        <v>164</v>
      </c>
      <c r="E546" s="245" t="s">
        <v>1</v>
      </c>
      <c r="F546" s="246" t="s">
        <v>668</v>
      </c>
      <c r="G546" s="244"/>
      <c r="H546" s="247">
        <v>45.671999999999997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3" t="s">
        <v>164</v>
      </c>
      <c r="AU546" s="253" t="s">
        <v>92</v>
      </c>
      <c r="AV546" s="14" t="s">
        <v>92</v>
      </c>
      <c r="AW546" s="14" t="s">
        <v>39</v>
      </c>
      <c r="AX546" s="14" t="s">
        <v>82</v>
      </c>
      <c r="AY546" s="253" t="s">
        <v>155</v>
      </c>
    </row>
    <row r="547" s="14" customFormat="1">
      <c r="A547" s="14"/>
      <c r="B547" s="243"/>
      <c r="C547" s="244"/>
      <c r="D547" s="234" t="s">
        <v>164</v>
      </c>
      <c r="E547" s="245" t="s">
        <v>1</v>
      </c>
      <c r="F547" s="246" t="s">
        <v>669</v>
      </c>
      <c r="G547" s="244"/>
      <c r="H547" s="247">
        <v>3.6000000000000001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164</v>
      </c>
      <c r="AU547" s="253" t="s">
        <v>92</v>
      </c>
      <c r="AV547" s="14" t="s">
        <v>92</v>
      </c>
      <c r="AW547" s="14" t="s">
        <v>39</v>
      </c>
      <c r="AX547" s="14" t="s">
        <v>82</v>
      </c>
      <c r="AY547" s="253" t="s">
        <v>155</v>
      </c>
    </row>
    <row r="548" s="14" customFormat="1">
      <c r="A548" s="14"/>
      <c r="B548" s="243"/>
      <c r="C548" s="244"/>
      <c r="D548" s="234" t="s">
        <v>164</v>
      </c>
      <c r="E548" s="245" t="s">
        <v>1</v>
      </c>
      <c r="F548" s="246" t="s">
        <v>670</v>
      </c>
      <c r="G548" s="244"/>
      <c r="H548" s="247">
        <v>13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164</v>
      </c>
      <c r="AU548" s="253" t="s">
        <v>92</v>
      </c>
      <c r="AV548" s="14" t="s">
        <v>92</v>
      </c>
      <c r="AW548" s="14" t="s">
        <v>39</v>
      </c>
      <c r="AX548" s="14" t="s">
        <v>82</v>
      </c>
      <c r="AY548" s="253" t="s">
        <v>155</v>
      </c>
    </row>
    <row r="549" s="13" customFormat="1">
      <c r="A549" s="13"/>
      <c r="B549" s="232"/>
      <c r="C549" s="233"/>
      <c r="D549" s="234" t="s">
        <v>164</v>
      </c>
      <c r="E549" s="235" t="s">
        <v>1</v>
      </c>
      <c r="F549" s="236" t="s">
        <v>671</v>
      </c>
      <c r="G549" s="233"/>
      <c r="H549" s="235" t="s">
        <v>1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164</v>
      </c>
      <c r="AU549" s="242" t="s">
        <v>92</v>
      </c>
      <c r="AV549" s="13" t="s">
        <v>90</v>
      </c>
      <c r="AW549" s="13" t="s">
        <v>39</v>
      </c>
      <c r="AX549" s="13" t="s">
        <v>82</v>
      </c>
      <c r="AY549" s="242" t="s">
        <v>155</v>
      </c>
    </row>
    <row r="550" s="14" customFormat="1">
      <c r="A550" s="14"/>
      <c r="B550" s="243"/>
      <c r="C550" s="244"/>
      <c r="D550" s="234" t="s">
        <v>164</v>
      </c>
      <c r="E550" s="245" t="s">
        <v>1</v>
      </c>
      <c r="F550" s="246" t="s">
        <v>672</v>
      </c>
      <c r="G550" s="244"/>
      <c r="H550" s="247">
        <v>72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164</v>
      </c>
      <c r="AU550" s="253" t="s">
        <v>92</v>
      </c>
      <c r="AV550" s="14" t="s">
        <v>92</v>
      </c>
      <c r="AW550" s="14" t="s">
        <v>39</v>
      </c>
      <c r="AX550" s="14" t="s">
        <v>82</v>
      </c>
      <c r="AY550" s="253" t="s">
        <v>155</v>
      </c>
    </row>
    <row r="551" s="14" customFormat="1">
      <c r="A551" s="14"/>
      <c r="B551" s="243"/>
      <c r="C551" s="244"/>
      <c r="D551" s="234" t="s">
        <v>164</v>
      </c>
      <c r="E551" s="245" t="s">
        <v>1</v>
      </c>
      <c r="F551" s="246" t="s">
        <v>673</v>
      </c>
      <c r="G551" s="244"/>
      <c r="H551" s="247">
        <v>30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164</v>
      </c>
      <c r="AU551" s="253" t="s">
        <v>92</v>
      </c>
      <c r="AV551" s="14" t="s">
        <v>92</v>
      </c>
      <c r="AW551" s="14" t="s">
        <v>39</v>
      </c>
      <c r="AX551" s="14" t="s">
        <v>82</v>
      </c>
      <c r="AY551" s="253" t="s">
        <v>155</v>
      </c>
    </row>
    <row r="552" s="15" customFormat="1">
      <c r="A552" s="15"/>
      <c r="B552" s="254"/>
      <c r="C552" s="255"/>
      <c r="D552" s="234" t="s">
        <v>164</v>
      </c>
      <c r="E552" s="256" t="s">
        <v>1</v>
      </c>
      <c r="F552" s="257" t="s">
        <v>170</v>
      </c>
      <c r="G552" s="255"/>
      <c r="H552" s="258">
        <v>164.27199999999999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4" t="s">
        <v>164</v>
      </c>
      <c r="AU552" s="264" t="s">
        <v>92</v>
      </c>
      <c r="AV552" s="15" t="s">
        <v>162</v>
      </c>
      <c r="AW552" s="15" t="s">
        <v>39</v>
      </c>
      <c r="AX552" s="15" t="s">
        <v>90</v>
      </c>
      <c r="AY552" s="264" t="s">
        <v>155</v>
      </c>
    </row>
    <row r="553" s="2" customFormat="1" ht="24.15" customHeight="1">
      <c r="A553" s="39"/>
      <c r="B553" s="40"/>
      <c r="C553" s="219" t="s">
        <v>678</v>
      </c>
      <c r="D553" s="219" t="s">
        <v>157</v>
      </c>
      <c r="E553" s="220" t="s">
        <v>679</v>
      </c>
      <c r="F553" s="221" t="s">
        <v>680</v>
      </c>
      <c r="G553" s="222" t="s">
        <v>160</v>
      </c>
      <c r="H553" s="223">
        <v>82.671999999999997</v>
      </c>
      <c r="I553" s="224"/>
      <c r="J553" s="225">
        <f>ROUND(I553*H553,2)</f>
        <v>0</v>
      </c>
      <c r="K553" s="221" t="s">
        <v>161</v>
      </c>
      <c r="L553" s="45"/>
      <c r="M553" s="226" t="s">
        <v>1</v>
      </c>
      <c r="N553" s="227" t="s">
        <v>47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0.077899999999999997</v>
      </c>
      <c r="T553" s="229">
        <f>S553*H553</f>
        <v>6.4401487999999993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162</v>
      </c>
      <c r="AT553" s="230" t="s">
        <v>157</v>
      </c>
      <c r="AU553" s="230" t="s">
        <v>92</v>
      </c>
      <c r="AY553" s="17" t="s">
        <v>155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7" t="s">
        <v>90</v>
      </c>
      <c r="BK553" s="231">
        <f>ROUND(I553*H553,2)</f>
        <v>0</v>
      </c>
      <c r="BL553" s="17" t="s">
        <v>162</v>
      </c>
      <c r="BM553" s="230" t="s">
        <v>681</v>
      </c>
    </row>
    <row r="554" s="13" customFormat="1">
      <c r="A554" s="13"/>
      <c r="B554" s="232"/>
      <c r="C554" s="233"/>
      <c r="D554" s="234" t="s">
        <v>164</v>
      </c>
      <c r="E554" s="235" t="s">
        <v>1</v>
      </c>
      <c r="F554" s="236" t="s">
        <v>284</v>
      </c>
      <c r="G554" s="233"/>
      <c r="H554" s="235" t="s">
        <v>1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164</v>
      </c>
      <c r="AU554" s="242" t="s">
        <v>92</v>
      </c>
      <c r="AV554" s="13" t="s">
        <v>90</v>
      </c>
      <c r="AW554" s="13" t="s">
        <v>39</v>
      </c>
      <c r="AX554" s="13" t="s">
        <v>82</v>
      </c>
      <c r="AY554" s="242" t="s">
        <v>155</v>
      </c>
    </row>
    <row r="555" s="14" customFormat="1">
      <c r="A555" s="14"/>
      <c r="B555" s="243"/>
      <c r="C555" s="244"/>
      <c r="D555" s="234" t="s">
        <v>164</v>
      </c>
      <c r="E555" s="245" t="s">
        <v>1</v>
      </c>
      <c r="F555" s="246" t="s">
        <v>668</v>
      </c>
      <c r="G555" s="244"/>
      <c r="H555" s="247">
        <v>45.671999999999997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164</v>
      </c>
      <c r="AU555" s="253" t="s">
        <v>92</v>
      </c>
      <c r="AV555" s="14" t="s">
        <v>92</v>
      </c>
      <c r="AW555" s="14" t="s">
        <v>39</v>
      </c>
      <c r="AX555" s="14" t="s">
        <v>82</v>
      </c>
      <c r="AY555" s="253" t="s">
        <v>155</v>
      </c>
    </row>
    <row r="556" s="14" customFormat="1">
      <c r="A556" s="14"/>
      <c r="B556" s="243"/>
      <c r="C556" s="244"/>
      <c r="D556" s="234" t="s">
        <v>164</v>
      </c>
      <c r="E556" s="245" t="s">
        <v>1</v>
      </c>
      <c r="F556" s="246" t="s">
        <v>669</v>
      </c>
      <c r="G556" s="244"/>
      <c r="H556" s="247">
        <v>3.6000000000000001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164</v>
      </c>
      <c r="AU556" s="253" t="s">
        <v>92</v>
      </c>
      <c r="AV556" s="14" t="s">
        <v>92</v>
      </c>
      <c r="AW556" s="14" t="s">
        <v>39</v>
      </c>
      <c r="AX556" s="14" t="s">
        <v>82</v>
      </c>
      <c r="AY556" s="253" t="s">
        <v>155</v>
      </c>
    </row>
    <row r="557" s="14" customFormat="1">
      <c r="A557" s="14"/>
      <c r="B557" s="243"/>
      <c r="C557" s="244"/>
      <c r="D557" s="234" t="s">
        <v>164</v>
      </c>
      <c r="E557" s="245" t="s">
        <v>1</v>
      </c>
      <c r="F557" s="246" t="s">
        <v>670</v>
      </c>
      <c r="G557" s="244"/>
      <c r="H557" s="247">
        <v>13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164</v>
      </c>
      <c r="AU557" s="253" t="s">
        <v>92</v>
      </c>
      <c r="AV557" s="14" t="s">
        <v>92</v>
      </c>
      <c r="AW557" s="14" t="s">
        <v>39</v>
      </c>
      <c r="AX557" s="14" t="s">
        <v>82</v>
      </c>
      <c r="AY557" s="253" t="s">
        <v>155</v>
      </c>
    </row>
    <row r="558" s="13" customFormat="1">
      <c r="A558" s="13"/>
      <c r="B558" s="232"/>
      <c r="C558" s="233"/>
      <c r="D558" s="234" t="s">
        <v>164</v>
      </c>
      <c r="E558" s="235" t="s">
        <v>1</v>
      </c>
      <c r="F558" s="236" t="s">
        <v>682</v>
      </c>
      <c r="G558" s="233"/>
      <c r="H558" s="235" t="s">
        <v>1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164</v>
      </c>
      <c r="AU558" s="242" t="s">
        <v>92</v>
      </c>
      <c r="AV558" s="13" t="s">
        <v>90</v>
      </c>
      <c r="AW558" s="13" t="s">
        <v>39</v>
      </c>
      <c r="AX558" s="13" t="s">
        <v>82</v>
      </c>
      <c r="AY558" s="242" t="s">
        <v>155</v>
      </c>
    </row>
    <row r="559" s="14" customFormat="1">
      <c r="A559" s="14"/>
      <c r="B559" s="243"/>
      <c r="C559" s="244"/>
      <c r="D559" s="234" t="s">
        <v>164</v>
      </c>
      <c r="E559" s="245" t="s">
        <v>1</v>
      </c>
      <c r="F559" s="246" t="s">
        <v>683</v>
      </c>
      <c r="G559" s="244"/>
      <c r="H559" s="247">
        <v>14.4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164</v>
      </c>
      <c r="AU559" s="253" t="s">
        <v>92</v>
      </c>
      <c r="AV559" s="14" t="s">
        <v>92</v>
      </c>
      <c r="AW559" s="14" t="s">
        <v>39</v>
      </c>
      <c r="AX559" s="14" t="s">
        <v>82</v>
      </c>
      <c r="AY559" s="253" t="s">
        <v>155</v>
      </c>
    </row>
    <row r="560" s="14" customFormat="1">
      <c r="A560" s="14"/>
      <c r="B560" s="243"/>
      <c r="C560" s="244"/>
      <c r="D560" s="234" t="s">
        <v>164</v>
      </c>
      <c r="E560" s="245" t="s">
        <v>1</v>
      </c>
      <c r="F560" s="246" t="s">
        <v>684</v>
      </c>
      <c r="G560" s="244"/>
      <c r="H560" s="247">
        <v>6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164</v>
      </c>
      <c r="AU560" s="253" t="s">
        <v>92</v>
      </c>
      <c r="AV560" s="14" t="s">
        <v>92</v>
      </c>
      <c r="AW560" s="14" t="s">
        <v>39</v>
      </c>
      <c r="AX560" s="14" t="s">
        <v>82</v>
      </c>
      <c r="AY560" s="253" t="s">
        <v>155</v>
      </c>
    </row>
    <row r="561" s="15" customFormat="1">
      <c r="A561" s="15"/>
      <c r="B561" s="254"/>
      <c r="C561" s="255"/>
      <c r="D561" s="234" t="s">
        <v>164</v>
      </c>
      <c r="E561" s="256" t="s">
        <v>1</v>
      </c>
      <c r="F561" s="257" t="s">
        <v>170</v>
      </c>
      <c r="G561" s="255"/>
      <c r="H561" s="258">
        <v>82.671999999999997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164</v>
      </c>
      <c r="AU561" s="264" t="s">
        <v>92</v>
      </c>
      <c r="AV561" s="15" t="s">
        <v>162</v>
      </c>
      <c r="AW561" s="15" t="s">
        <v>39</v>
      </c>
      <c r="AX561" s="15" t="s">
        <v>90</v>
      </c>
      <c r="AY561" s="264" t="s">
        <v>155</v>
      </c>
    </row>
    <row r="562" s="2" customFormat="1" ht="24.15" customHeight="1">
      <c r="A562" s="39"/>
      <c r="B562" s="40"/>
      <c r="C562" s="219" t="s">
        <v>685</v>
      </c>
      <c r="D562" s="219" t="s">
        <v>157</v>
      </c>
      <c r="E562" s="220" t="s">
        <v>686</v>
      </c>
      <c r="F562" s="221" t="s">
        <v>687</v>
      </c>
      <c r="G562" s="222" t="s">
        <v>195</v>
      </c>
      <c r="H562" s="223">
        <v>5.8150000000000004</v>
      </c>
      <c r="I562" s="224"/>
      <c r="J562" s="225">
        <f>ROUND(I562*H562,2)</f>
        <v>0</v>
      </c>
      <c r="K562" s="221" t="s">
        <v>161</v>
      </c>
      <c r="L562" s="45"/>
      <c r="M562" s="226" t="s">
        <v>1</v>
      </c>
      <c r="N562" s="227" t="s">
        <v>47</v>
      </c>
      <c r="O562" s="92"/>
      <c r="P562" s="228">
        <f>O562*H562</f>
        <v>0</v>
      </c>
      <c r="Q562" s="228">
        <v>0.50375000000000003</v>
      </c>
      <c r="R562" s="228">
        <f>Q562*H562</f>
        <v>2.9293062500000002</v>
      </c>
      <c r="S562" s="228">
        <v>2.5</v>
      </c>
      <c r="T562" s="229">
        <f>S562*H562</f>
        <v>14.537500000000001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162</v>
      </c>
      <c r="AT562" s="230" t="s">
        <v>157</v>
      </c>
      <c r="AU562" s="230" t="s">
        <v>92</v>
      </c>
      <c r="AY562" s="17" t="s">
        <v>155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7" t="s">
        <v>90</v>
      </c>
      <c r="BK562" s="231">
        <f>ROUND(I562*H562,2)</f>
        <v>0</v>
      </c>
      <c r="BL562" s="17" t="s">
        <v>162</v>
      </c>
      <c r="BM562" s="230" t="s">
        <v>688</v>
      </c>
    </row>
    <row r="563" s="13" customFormat="1">
      <c r="A563" s="13"/>
      <c r="B563" s="232"/>
      <c r="C563" s="233"/>
      <c r="D563" s="234" t="s">
        <v>164</v>
      </c>
      <c r="E563" s="235" t="s">
        <v>1</v>
      </c>
      <c r="F563" s="236" t="s">
        <v>689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164</v>
      </c>
      <c r="AU563" s="242" t="s">
        <v>92</v>
      </c>
      <c r="AV563" s="13" t="s">
        <v>90</v>
      </c>
      <c r="AW563" s="13" t="s">
        <v>39</v>
      </c>
      <c r="AX563" s="13" t="s">
        <v>82</v>
      </c>
      <c r="AY563" s="242" t="s">
        <v>155</v>
      </c>
    </row>
    <row r="564" s="14" customFormat="1">
      <c r="A564" s="14"/>
      <c r="B564" s="243"/>
      <c r="C564" s="244"/>
      <c r="D564" s="234" t="s">
        <v>164</v>
      </c>
      <c r="E564" s="245" t="s">
        <v>1</v>
      </c>
      <c r="F564" s="246" t="s">
        <v>690</v>
      </c>
      <c r="G564" s="244"/>
      <c r="H564" s="247">
        <v>2.2149999999999999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164</v>
      </c>
      <c r="AU564" s="253" t="s">
        <v>92</v>
      </c>
      <c r="AV564" s="14" t="s">
        <v>92</v>
      </c>
      <c r="AW564" s="14" t="s">
        <v>39</v>
      </c>
      <c r="AX564" s="14" t="s">
        <v>82</v>
      </c>
      <c r="AY564" s="253" t="s">
        <v>155</v>
      </c>
    </row>
    <row r="565" s="13" customFormat="1">
      <c r="A565" s="13"/>
      <c r="B565" s="232"/>
      <c r="C565" s="233"/>
      <c r="D565" s="234" t="s">
        <v>164</v>
      </c>
      <c r="E565" s="235" t="s">
        <v>1</v>
      </c>
      <c r="F565" s="236" t="s">
        <v>691</v>
      </c>
      <c r="G565" s="233"/>
      <c r="H565" s="235" t="s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164</v>
      </c>
      <c r="AU565" s="242" t="s">
        <v>92</v>
      </c>
      <c r="AV565" s="13" t="s">
        <v>90</v>
      </c>
      <c r="AW565" s="13" t="s">
        <v>39</v>
      </c>
      <c r="AX565" s="13" t="s">
        <v>82</v>
      </c>
      <c r="AY565" s="242" t="s">
        <v>155</v>
      </c>
    </row>
    <row r="566" s="14" customFormat="1">
      <c r="A566" s="14"/>
      <c r="B566" s="243"/>
      <c r="C566" s="244"/>
      <c r="D566" s="234" t="s">
        <v>164</v>
      </c>
      <c r="E566" s="245" t="s">
        <v>1</v>
      </c>
      <c r="F566" s="246" t="s">
        <v>692</v>
      </c>
      <c r="G566" s="244"/>
      <c r="H566" s="247">
        <v>3.6000000000000001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164</v>
      </c>
      <c r="AU566" s="253" t="s">
        <v>92</v>
      </c>
      <c r="AV566" s="14" t="s">
        <v>92</v>
      </c>
      <c r="AW566" s="14" t="s">
        <v>39</v>
      </c>
      <c r="AX566" s="14" t="s">
        <v>82</v>
      </c>
      <c r="AY566" s="253" t="s">
        <v>155</v>
      </c>
    </row>
    <row r="567" s="15" customFormat="1">
      <c r="A567" s="15"/>
      <c r="B567" s="254"/>
      <c r="C567" s="255"/>
      <c r="D567" s="234" t="s">
        <v>164</v>
      </c>
      <c r="E567" s="256" t="s">
        <v>1</v>
      </c>
      <c r="F567" s="257" t="s">
        <v>170</v>
      </c>
      <c r="G567" s="255"/>
      <c r="H567" s="258">
        <v>5.8149999999999995</v>
      </c>
      <c r="I567" s="259"/>
      <c r="J567" s="255"/>
      <c r="K567" s="255"/>
      <c r="L567" s="260"/>
      <c r="M567" s="261"/>
      <c r="N567" s="262"/>
      <c r="O567" s="262"/>
      <c r="P567" s="262"/>
      <c r="Q567" s="262"/>
      <c r="R567" s="262"/>
      <c r="S567" s="262"/>
      <c r="T567" s="26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4" t="s">
        <v>164</v>
      </c>
      <c r="AU567" s="264" t="s">
        <v>92</v>
      </c>
      <c r="AV567" s="15" t="s">
        <v>162</v>
      </c>
      <c r="AW567" s="15" t="s">
        <v>39</v>
      </c>
      <c r="AX567" s="15" t="s">
        <v>90</v>
      </c>
      <c r="AY567" s="264" t="s">
        <v>155</v>
      </c>
    </row>
    <row r="568" s="2" customFormat="1" ht="16.5" customHeight="1">
      <c r="A568" s="39"/>
      <c r="B568" s="40"/>
      <c r="C568" s="265" t="s">
        <v>693</v>
      </c>
      <c r="D568" s="265" t="s">
        <v>254</v>
      </c>
      <c r="E568" s="266" t="s">
        <v>694</v>
      </c>
      <c r="F568" s="267" t="s">
        <v>695</v>
      </c>
      <c r="G568" s="268" t="s">
        <v>217</v>
      </c>
      <c r="H568" s="269">
        <v>17.454000000000001</v>
      </c>
      <c r="I568" s="270"/>
      <c r="J568" s="271">
        <f>ROUND(I568*H568,2)</f>
        <v>0</v>
      </c>
      <c r="K568" s="267" t="s">
        <v>161</v>
      </c>
      <c r="L568" s="272"/>
      <c r="M568" s="273" t="s">
        <v>1</v>
      </c>
      <c r="N568" s="274" t="s">
        <v>47</v>
      </c>
      <c r="O568" s="92"/>
      <c r="P568" s="228">
        <f>O568*H568</f>
        <v>0</v>
      </c>
      <c r="Q568" s="228">
        <v>1</v>
      </c>
      <c r="R568" s="228">
        <f>Q568*H568</f>
        <v>17.454000000000001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208</v>
      </c>
      <c r="AT568" s="230" t="s">
        <v>254</v>
      </c>
      <c r="AU568" s="230" t="s">
        <v>92</v>
      </c>
      <c r="AY568" s="17" t="s">
        <v>155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7" t="s">
        <v>90</v>
      </c>
      <c r="BK568" s="231">
        <f>ROUND(I568*H568,2)</f>
        <v>0</v>
      </c>
      <c r="BL568" s="17" t="s">
        <v>162</v>
      </c>
      <c r="BM568" s="230" t="s">
        <v>696</v>
      </c>
    </row>
    <row r="569" s="14" customFormat="1">
      <c r="A569" s="14"/>
      <c r="B569" s="243"/>
      <c r="C569" s="244"/>
      <c r="D569" s="234" t="s">
        <v>164</v>
      </c>
      <c r="E569" s="245" t="s">
        <v>1</v>
      </c>
      <c r="F569" s="246" t="s">
        <v>697</v>
      </c>
      <c r="G569" s="244"/>
      <c r="H569" s="247">
        <v>17.454000000000001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3" t="s">
        <v>164</v>
      </c>
      <c r="AU569" s="253" t="s">
        <v>92</v>
      </c>
      <c r="AV569" s="14" t="s">
        <v>92</v>
      </c>
      <c r="AW569" s="14" t="s">
        <v>39</v>
      </c>
      <c r="AX569" s="14" t="s">
        <v>82</v>
      </c>
      <c r="AY569" s="253" t="s">
        <v>155</v>
      </c>
    </row>
    <row r="570" s="15" customFormat="1">
      <c r="A570" s="15"/>
      <c r="B570" s="254"/>
      <c r="C570" s="255"/>
      <c r="D570" s="234" t="s">
        <v>164</v>
      </c>
      <c r="E570" s="256" t="s">
        <v>1</v>
      </c>
      <c r="F570" s="257" t="s">
        <v>170</v>
      </c>
      <c r="G570" s="255"/>
      <c r="H570" s="258">
        <v>17.454000000000001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4" t="s">
        <v>164</v>
      </c>
      <c r="AU570" s="264" t="s">
        <v>92</v>
      </c>
      <c r="AV570" s="15" t="s">
        <v>162</v>
      </c>
      <c r="AW570" s="15" t="s">
        <v>39</v>
      </c>
      <c r="AX570" s="15" t="s">
        <v>90</v>
      </c>
      <c r="AY570" s="264" t="s">
        <v>155</v>
      </c>
    </row>
    <row r="571" s="2" customFormat="1" ht="24.15" customHeight="1">
      <c r="A571" s="39"/>
      <c r="B571" s="40"/>
      <c r="C571" s="219" t="s">
        <v>698</v>
      </c>
      <c r="D571" s="219" t="s">
        <v>157</v>
      </c>
      <c r="E571" s="220" t="s">
        <v>699</v>
      </c>
      <c r="F571" s="221" t="s">
        <v>700</v>
      </c>
      <c r="G571" s="222" t="s">
        <v>160</v>
      </c>
      <c r="H571" s="223">
        <v>82.671999999999997</v>
      </c>
      <c r="I571" s="224"/>
      <c r="J571" s="225">
        <f>ROUND(I571*H571,2)</f>
        <v>0</v>
      </c>
      <c r="K571" s="221" t="s">
        <v>161</v>
      </c>
      <c r="L571" s="45"/>
      <c r="M571" s="226" t="s">
        <v>1</v>
      </c>
      <c r="N571" s="227" t="s">
        <v>47</v>
      </c>
      <c r="O571" s="92"/>
      <c r="P571" s="228">
        <f>O571*H571</f>
        <v>0</v>
      </c>
      <c r="Q571" s="228">
        <v>0.078163999999999997</v>
      </c>
      <c r="R571" s="228">
        <f>Q571*H571</f>
        <v>6.4619742079999991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162</v>
      </c>
      <c r="AT571" s="230" t="s">
        <v>157</v>
      </c>
      <c r="AU571" s="230" t="s">
        <v>92</v>
      </c>
      <c r="AY571" s="17" t="s">
        <v>155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7" t="s">
        <v>90</v>
      </c>
      <c r="BK571" s="231">
        <f>ROUND(I571*H571,2)</f>
        <v>0</v>
      </c>
      <c r="BL571" s="17" t="s">
        <v>162</v>
      </c>
      <c r="BM571" s="230" t="s">
        <v>701</v>
      </c>
    </row>
    <row r="572" s="13" customFormat="1">
      <c r="A572" s="13"/>
      <c r="B572" s="232"/>
      <c r="C572" s="233"/>
      <c r="D572" s="234" t="s">
        <v>164</v>
      </c>
      <c r="E572" s="235" t="s">
        <v>1</v>
      </c>
      <c r="F572" s="236" t="s">
        <v>284</v>
      </c>
      <c r="G572" s="233"/>
      <c r="H572" s="235" t="s">
        <v>1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164</v>
      </c>
      <c r="AU572" s="242" t="s">
        <v>92</v>
      </c>
      <c r="AV572" s="13" t="s">
        <v>90</v>
      </c>
      <c r="AW572" s="13" t="s">
        <v>39</v>
      </c>
      <c r="AX572" s="13" t="s">
        <v>82</v>
      </c>
      <c r="AY572" s="242" t="s">
        <v>155</v>
      </c>
    </row>
    <row r="573" s="14" customFormat="1">
      <c r="A573" s="14"/>
      <c r="B573" s="243"/>
      <c r="C573" s="244"/>
      <c r="D573" s="234" t="s">
        <v>164</v>
      </c>
      <c r="E573" s="245" t="s">
        <v>1</v>
      </c>
      <c r="F573" s="246" t="s">
        <v>668</v>
      </c>
      <c r="G573" s="244"/>
      <c r="H573" s="247">
        <v>45.671999999999997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164</v>
      </c>
      <c r="AU573" s="253" t="s">
        <v>92</v>
      </c>
      <c r="AV573" s="14" t="s">
        <v>92</v>
      </c>
      <c r="AW573" s="14" t="s">
        <v>39</v>
      </c>
      <c r="AX573" s="14" t="s">
        <v>82</v>
      </c>
      <c r="AY573" s="253" t="s">
        <v>155</v>
      </c>
    </row>
    <row r="574" s="14" customFormat="1">
      <c r="A574" s="14"/>
      <c r="B574" s="243"/>
      <c r="C574" s="244"/>
      <c r="D574" s="234" t="s">
        <v>164</v>
      </c>
      <c r="E574" s="245" t="s">
        <v>1</v>
      </c>
      <c r="F574" s="246" t="s">
        <v>669</v>
      </c>
      <c r="G574" s="244"/>
      <c r="H574" s="247">
        <v>3.6000000000000001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164</v>
      </c>
      <c r="AU574" s="253" t="s">
        <v>92</v>
      </c>
      <c r="AV574" s="14" t="s">
        <v>92</v>
      </c>
      <c r="AW574" s="14" t="s">
        <v>39</v>
      </c>
      <c r="AX574" s="14" t="s">
        <v>82</v>
      </c>
      <c r="AY574" s="253" t="s">
        <v>155</v>
      </c>
    </row>
    <row r="575" s="14" customFormat="1">
      <c r="A575" s="14"/>
      <c r="B575" s="243"/>
      <c r="C575" s="244"/>
      <c r="D575" s="234" t="s">
        <v>164</v>
      </c>
      <c r="E575" s="245" t="s">
        <v>1</v>
      </c>
      <c r="F575" s="246" t="s">
        <v>670</v>
      </c>
      <c r="G575" s="244"/>
      <c r="H575" s="247">
        <v>13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164</v>
      </c>
      <c r="AU575" s="253" t="s">
        <v>92</v>
      </c>
      <c r="AV575" s="14" t="s">
        <v>92</v>
      </c>
      <c r="AW575" s="14" t="s">
        <v>39</v>
      </c>
      <c r="AX575" s="14" t="s">
        <v>82</v>
      </c>
      <c r="AY575" s="253" t="s">
        <v>155</v>
      </c>
    </row>
    <row r="576" s="13" customFormat="1">
      <c r="A576" s="13"/>
      <c r="B576" s="232"/>
      <c r="C576" s="233"/>
      <c r="D576" s="234" t="s">
        <v>164</v>
      </c>
      <c r="E576" s="235" t="s">
        <v>1</v>
      </c>
      <c r="F576" s="236" t="s">
        <v>682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164</v>
      </c>
      <c r="AU576" s="242" t="s">
        <v>92</v>
      </c>
      <c r="AV576" s="13" t="s">
        <v>90</v>
      </c>
      <c r="AW576" s="13" t="s">
        <v>39</v>
      </c>
      <c r="AX576" s="13" t="s">
        <v>82</v>
      </c>
      <c r="AY576" s="242" t="s">
        <v>155</v>
      </c>
    </row>
    <row r="577" s="14" customFormat="1">
      <c r="A577" s="14"/>
      <c r="B577" s="243"/>
      <c r="C577" s="244"/>
      <c r="D577" s="234" t="s">
        <v>164</v>
      </c>
      <c r="E577" s="245" t="s">
        <v>1</v>
      </c>
      <c r="F577" s="246" t="s">
        <v>683</v>
      </c>
      <c r="G577" s="244"/>
      <c r="H577" s="247">
        <v>14.4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164</v>
      </c>
      <c r="AU577" s="253" t="s">
        <v>92</v>
      </c>
      <c r="AV577" s="14" t="s">
        <v>92</v>
      </c>
      <c r="AW577" s="14" t="s">
        <v>39</v>
      </c>
      <c r="AX577" s="14" t="s">
        <v>82</v>
      </c>
      <c r="AY577" s="253" t="s">
        <v>155</v>
      </c>
    </row>
    <row r="578" s="14" customFormat="1">
      <c r="A578" s="14"/>
      <c r="B578" s="243"/>
      <c r="C578" s="244"/>
      <c r="D578" s="234" t="s">
        <v>164</v>
      </c>
      <c r="E578" s="245" t="s">
        <v>1</v>
      </c>
      <c r="F578" s="246" t="s">
        <v>684</v>
      </c>
      <c r="G578" s="244"/>
      <c r="H578" s="247">
        <v>6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164</v>
      </c>
      <c r="AU578" s="253" t="s">
        <v>92</v>
      </c>
      <c r="AV578" s="14" t="s">
        <v>92</v>
      </c>
      <c r="AW578" s="14" t="s">
        <v>39</v>
      </c>
      <c r="AX578" s="14" t="s">
        <v>82</v>
      </c>
      <c r="AY578" s="253" t="s">
        <v>155</v>
      </c>
    </row>
    <row r="579" s="15" customFormat="1">
      <c r="A579" s="15"/>
      <c r="B579" s="254"/>
      <c r="C579" s="255"/>
      <c r="D579" s="234" t="s">
        <v>164</v>
      </c>
      <c r="E579" s="256" t="s">
        <v>1</v>
      </c>
      <c r="F579" s="257" t="s">
        <v>170</v>
      </c>
      <c r="G579" s="255"/>
      <c r="H579" s="258">
        <v>82.671999999999997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4" t="s">
        <v>164</v>
      </c>
      <c r="AU579" s="264" t="s">
        <v>92</v>
      </c>
      <c r="AV579" s="15" t="s">
        <v>162</v>
      </c>
      <c r="AW579" s="15" t="s">
        <v>39</v>
      </c>
      <c r="AX579" s="15" t="s">
        <v>90</v>
      </c>
      <c r="AY579" s="264" t="s">
        <v>155</v>
      </c>
    </row>
    <row r="580" s="2" customFormat="1" ht="24.15" customHeight="1">
      <c r="A580" s="39"/>
      <c r="B580" s="40"/>
      <c r="C580" s="219" t="s">
        <v>702</v>
      </c>
      <c r="D580" s="219" t="s">
        <v>157</v>
      </c>
      <c r="E580" s="220" t="s">
        <v>703</v>
      </c>
      <c r="F580" s="221" t="s">
        <v>704</v>
      </c>
      <c r="G580" s="222" t="s">
        <v>160</v>
      </c>
      <c r="H580" s="223">
        <v>82.671999999999997</v>
      </c>
      <c r="I580" s="224"/>
      <c r="J580" s="225">
        <f>ROUND(I580*H580,2)</f>
        <v>0</v>
      </c>
      <c r="K580" s="221" t="s">
        <v>161</v>
      </c>
      <c r="L580" s="45"/>
      <c r="M580" s="226" t="s">
        <v>1</v>
      </c>
      <c r="N580" s="227" t="s">
        <v>47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162</v>
      </c>
      <c r="AT580" s="230" t="s">
        <v>157</v>
      </c>
      <c r="AU580" s="230" t="s">
        <v>92</v>
      </c>
      <c r="AY580" s="17" t="s">
        <v>155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7" t="s">
        <v>90</v>
      </c>
      <c r="BK580" s="231">
        <f>ROUND(I580*H580,2)</f>
        <v>0</v>
      </c>
      <c r="BL580" s="17" t="s">
        <v>162</v>
      </c>
      <c r="BM580" s="230" t="s">
        <v>705</v>
      </c>
    </row>
    <row r="581" s="13" customFormat="1">
      <c r="A581" s="13"/>
      <c r="B581" s="232"/>
      <c r="C581" s="233"/>
      <c r="D581" s="234" t="s">
        <v>164</v>
      </c>
      <c r="E581" s="235" t="s">
        <v>1</v>
      </c>
      <c r="F581" s="236" t="s">
        <v>284</v>
      </c>
      <c r="G581" s="233"/>
      <c r="H581" s="235" t="s">
        <v>1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164</v>
      </c>
      <c r="AU581" s="242" t="s">
        <v>92</v>
      </c>
      <c r="AV581" s="13" t="s">
        <v>90</v>
      </c>
      <c r="AW581" s="13" t="s">
        <v>39</v>
      </c>
      <c r="AX581" s="13" t="s">
        <v>82</v>
      </c>
      <c r="AY581" s="242" t="s">
        <v>155</v>
      </c>
    </row>
    <row r="582" s="14" customFormat="1">
      <c r="A582" s="14"/>
      <c r="B582" s="243"/>
      <c r="C582" s="244"/>
      <c r="D582" s="234" t="s">
        <v>164</v>
      </c>
      <c r="E582" s="245" t="s">
        <v>1</v>
      </c>
      <c r="F582" s="246" t="s">
        <v>668</v>
      </c>
      <c r="G582" s="244"/>
      <c r="H582" s="247">
        <v>45.671999999999997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164</v>
      </c>
      <c r="AU582" s="253" t="s">
        <v>92</v>
      </c>
      <c r="AV582" s="14" t="s">
        <v>92</v>
      </c>
      <c r="AW582" s="14" t="s">
        <v>39</v>
      </c>
      <c r="AX582" s="14" t="s">
        <v>82</v>
      </c>
      <c r="AY582" s="253" t="s">
        <v>155</v>
      </c>
    </row>
    <row r="583" s="14" customFormat="1">
      <c r="A583" s="14"/>
      <c r="B583" s="243"/>
      <c r="C583" s="244"/>
      <c r="D583" s="234" t="s">
        <v>164</v>
      </c>
      <c r="E583" s="245" t="s">
        <v>1</v>
      </c>
      <c r="F583" s="246" t="s">
        <v>669</v>
      </c>
      <c r="G583" s="244"/>
      <c r="H583" s="247">
        <v>3.6000000000000001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164</v>
      </c>
      <c r="AU583" s="253" t="s">
        <v>92</v>
      </c>
      <c r="AV583" s="14" t="s">
        <v>92</v>
      </c>
      <c r="AW583" s="14" t="s">
        <v>39</v>
      </c>
      <c r="AX583" s="14" t="s">
        <v>82</v>
      </c>
      <c r="AY583" s="253" t="s">
        <v>155</v>
      </c>
    </row>
    <row r="584" s="14" customFormat="1">
      <c r="A584" s="14"/>
      <c r="B584" s="243"/>
      <c r="C584" s="244"/>
      <c r="D584" s="234" t="s">
        <v>164</v>
      </c>
      <c r="E584" s="245" t="s">
        <v>1</v>
      </c>
      <c r="F584" s="246" t="s">
        <v>670</v>
      </c>
      <c r="G584" s="244"/>
      <c r="H584" s="247">
        <v>13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164</v>
      </c>
      <c r="AU584" s="253" t="s">
        <v>92</v>
      </c>
      <c r="AV584" s="14" t="s">
        <v>92</v>
      </c>
      <c r="AW584" s="14" t="s">
        <v>39</v>
      </c>
      <c r="AX584" s="14" t="s">
        <v>82</v>
      </c>
      <c r="AY584" s="253" t="s">
        <v>155</v>
      </c>
    </row>
    <row r="585" s="13" customFormat="1">
      <c r="A585" s="13"/>
      <c r="B585" s="232"/>
      <c r="C585" s="233"/>
      <c r="D585" s="234" t="s">
        <v>164</v>
      </c>
      <c r="E585" s="235" t="s">
        <v>1</v>
      </c>
      <c r="F585" s="236" t="s">
        <v>682</v>
      </c>
      <c r="G585" s="233"/>
      <c r="H585" s="235" t="s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164</v>
      </c>
      <c r="AU585" s="242" t="s">
        <v>92</v>
      </c>
      <c r="AV585" s="13" t="s">
        <v>90</v>
      </c>
      <c r="AW585" s="13" t="s">
        <v>39</v>
      </c>
      <c r="AX585" s="13" t="s">
        <v>82</v>
      </c>
      <c r="AY585" s="242" t="s">
        <v>155</v>
      </c>
    </row>
    <row r="586" s="14" customFormat="1">
      <c r="A586" s="14"/>
      <c r="B586" s="243"/>
      <c r="C586" s="244"/>
      <c r="D586" s="234" t="s">
        <v>164</v>
      </c>
      <c r="E586" s="245" t="s">
        <v>1</v>
      </c>
      <c r="F586" s="246" t="s">
        <v>683</v>
      </c>
      <c r="G586" s="244"/>
      <c r="H586" s="247">
        <v>14.4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164</v>
      </c>
      <c r="AU586" s="253" t="s">
        <v>92</v>
      </c>
      <c r="AV586" s="14" t="s">
        <v>92</v>
      </c>
      <c r="AW586" s="14" t="s">
        <v>39</v>
      </c>
      <c r="AX586" s="14" t="s">
        <v>82</v>
      </c>
      <c r="AY586" s="253" t="s">
        <v>155</v>
      </c>
    </row>
    <row r="587" s="14" customFormat="1">
      <c r="A587" s="14"/>
      <c r="B587" s="243"/>
      <c r="C587" s="244"/>
      <c r="D587" s="234" t="s">
        <v>164</v>
      </c>
      <c r="E587" s="245" t="s">
        <v>1</v>
      </c>
      <c r="F587" s="246" t="s">
        <v>684</v>
      </c>
      <c r="G587" s="244"/>
      <c r="H587" s="247">
        <v>6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3" t="s">
        <v>164</v>
      </c>
      <c r="AU587" s="253" t="s">
        <v>92</v>
      </c>
      <c r="AV587" s="14" t="s">
        <v>92</v>
      </c>
      <c r="AW587" s="14" t="s">
        <v>39</v>
      </c>
      <c r="AX587" s="14" t="s">
        <v>82</v>
      </c>
      <c r="AY587" s="253" t="s">
        <v>155</v>
      </c>
    </row>
    <row r="588" s="15" customFormat="1">
      <c r="A588" s="15"/>
      <c r="B588" s="254"/>
      <c r="C588" s="255"/>
      <c r="D588" s="234" t="s">
        <v>164</v>
      </c>
      <c r="E588" s="256" t="s">
        <v>1</v>
      </c>
      <c r="F588" s="257" t="s">
        <v>170</v>
      </c>
      <c r="G588" s="255"/>
      <c r="H588" s="258">
        <v>82.671999999999997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4" t="s">
        <v>164</v>
      </c>
      <c r="AU588" s="264" t="s">
        <v>92</v>
      </c>
      <c r="AV588" s="15" t="s">
        <v>162</v>
      </c>
      <c r="AW588" s="15" t="s">
        <v>39</v>
      </c>
      <c r="AX588" s="15" t="s">
        <v>90</v>
      </c>
      <c r="AY588" s="264" t="s">
        <v>155</v>
      </c>
    </row>
    <row r="589" s="2" customFormat="1" ht="24.15" customHeight="1">
      <c r="A589" s="39"/>
      <c r="B589" s="40"/>
      <c r="C589" s="219" t="s">
        <v>706</v>
      </c>
      <c r="D589" s="219" t="s">
        <v>157</v>
      </c>
      <c r="E589" s="220" t="s">
        <v>707</v>
      </c>
      <c r="F589" s="221" t="s">
        <v>708</v>
      </c>
      <c r="G589" s="222" t="s">
        <v>160</v>
      </c>
      <c r="H589" s="223">
        <v>20.760000000000002</v>
      </c>
      <c r="I589" s="224"/>
      <c r="J589" s="225">
        <f>ROUND(I589*H589,2)</f>
        <v>0</v>
      </c>
      <c r="K589" s="221" t="s">
        <v>161</v>
      </c>
      <c r="L589" s="45"/>
      <c r="M589" s="226" t="s">
        <v>1</v>
      </c>
      <c r="N589" s="227" t="s">
        <v>47</v>
      </c>
      <c r="O589" s="92"/>
      <c r="P589" s="228">
        <f>O589*H589</f>
        <v>0</v>
      </c>
      <c r="Q589" s="228">
        <v>0.083739999999999995</v>
      </c>
      <c r="R589" s="228">
        <f>Q589*H589</f>
        <v>1.7384424000000001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162</v>
      </c>
      <c r="AT589" s="230" t="s">
        <v>157</v>
      </c>
      <c r="AU589" s="230" t="s">
        <v>92</v>
      </c>
      <c r="AY589" s="17" t="s">
        <v>155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7" t="s">
        <v>90</v>
      </c>
      <c r="BK589" s="231">
        <f>ROUND(I589*H589,2)</f>
        <v>0</v>
      </c>
      <c r="BL589" s="17" t="s">
        <v>162</v>
      </c>
      <c r="BM589" s="230" t="s">
        <v>709</v>
      </c>
    </row>
    <row r="590" s="13" customFormat="1">
      <c r="A590" s="13"/>
      <c r="B590" s="232"/>
      <c r="C590" s="233"/>
      <c r="D590" s="234" t="s">
        <v>164</v>
      </c>
      <c r="E590" s="235" t="s">
        <v>1</v>
      </c>
      <c r="F590" s="236" t="s">
        <v>710</v>
      </c>
      <c r="G590" s="233"/>
      <c r="H590" s="235" t="s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164</v>
      </c>
      <c r="AU590" s="242" t="s">
        <v>92</v>
      </c>
      <c r="AV590" s="13" t="s">
        <v>90</v>
      </c>
      <c r="AW590" s="13" t="s">
        <v>39</v>
      </c>
      <c r="AX590" s="13" t="s">
        <v>82</v>
      </c>
      <c r="AY590" s="242" t="s">
        <v>155</v>
      </c>
    </row>
    <row r="591" s="14" customFormat="1">
      <c r="A591" s="14"/>
      <c r="B591" s="243"/>
      <c r="C591" s="244"/>
      <c r="D591" s="234" t="s">
        <v>164</v>
      </c>
      <c r="E591" s="245" t="s">
        <v>1</v>
      </c>
      <c r="F591" s="246" t="s">
        <v>711</v>
      </c>
      <c r="G591" s="244"/>
      <c r="H591" s="247">
        <v>20.760000000000002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164</v>
      </c>
      <c r="AU591" s="253" t="s">
        <v>92</v>
      </c>
      <c r="AV591" s="14" t="s">
        <v>92</v>
      </c>
      <c r="AW591" s="14" t="s">
        <v>39</v>
      </c>
      <c r="AX591" s="14" t="s">
        <v>82</v>
      </c>
      <c r="AY591" s="253" t="s">
        <v>155</v>
      </c>
    </row>
    <row r="592" s="15" customFormat="1">
      <c r="A592" s="15"/>
      <c r="B592" s="254"/>
      <c r="C592" s="255"/>
      <c r="D592" s="234" t="s">
        <v>164</v>
      </c>
      <c r="E592" s="256" t="s">
        <v>1</v>
      </c>
      <c r="F592" s="257" t="s">
        <v>170</v>
      </c>
      <c r="G592" s="255"/>
      <c r="H592" s="258">
        <v>20.760000000000002</v>
      </c>
      <c r="I592" s="259"/>
      <c r="J592" s="255"/>
      <c r="K592" s="255"/>
      <c r="L592" s="260"/>
      <c r="M592" s="261"/>
      <c r="N592" s="262"/>
      <c r="O592" s="262"/>
      <c r="P592" s="262"/>
      <c r="Q592" s="262"/>
      <c r="R592" s="262"/>
      <c r="S592" s="262"/>
      <c r="T592" s="26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4" t="s">
        <v>164</v>
      </c>
      <c r="AU592" s="264" t="s">
        <v>92</v>
      </c>
      <c r="AV592" s="15" t="s">
        <v>162</v>
      </c>
      <c r="AW592" s="15" t="s">
        <v>39</v>
      </c>
      <c r="AX592" s="15" t="s">
        <v>90</v>
      </c>
      <c r="AY592" s="264" t="s">
        <v>155</v>
      </c>
    </row>
    <row r="593" s="2" customFormat="1" ht="24.15" customHeight="1">
      <c r="A593" s="39"/>
      <c r="B593" s="40"/>
      <c r="C593" s="219" t="s">
        <v>712</v>
      </c>
      <c r="D593" s="219" t="s">
        <v>157</v>
      </c>
      <c r="E593" s="220" t="s">
        <v>713</v>
      </c>
      <c r="F593" s="221" t="s">
        <v>714</v>
      </c>
      <c r="G593" s="222" t="s">
        <v>182</v>
      </c>
      <c r="H593" s="223">
        <v>9.5999999999999996</v>
      </c>
      <c r="I593" s="224"/>
      <c r="J593" s="225">
        <f>ROUND(I593*H593,2)</f>
        <v>0</v>
      </c>
      <c r="K593" s="221" t="s">
        <v>161</v>
      </c>
      <c r="L593" s="45"/>
      <c r="M593" s="226" t="s">
        <v>1</v>
      </c>
      <c r="N593" s="227" t="s">
        <v>47</v>
      </c>
      <c r="O593" s="92"/>
      <c r="P593" s="228">
        <f>O593*H593</f>
        <v>0</v>
      </c>
      <c r="Q593" s="228">
        <v>0.00032552999999999998</v>
      </c>
      <c r="R593" s="228">
        <f>Q593*H593</f>
        <v>0.0031250879999999998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162</v>
      </c>
      <c r="AT593" s="230" t="s">
        <v>157</v>
      </c>
      <c r="AU593" s="230" t="s">
        <v>92</v>
      </c>
      <c r="AY593" s="17" t="s">
        <v>155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7" t="s">
        <v>90</v>
      </c>
      <c r="BK593" s="231">
        <f>ROUND(I593*H593,2)</f>
        <v>0</v>
      </c>
      <c r="BL593" s="17" t="s">
        <v>162</v>
      </c>
      <c r="BM593" s="230" t="s">
        <v>715</v>
      </c>
    </row>
    <row r="594" s="13" customFormat="1">
      <c r="A594" s="13"/>
      <c r="B594" s="232"/>
      <c r="C594" s="233"/>
      <c r="D594" s="234" t="s">
        <v>164</v>
      </c>
      <c r="E594" s="235" t="s">
        <v>1</v>
      </c>
      <c r="F594" s="236" t="s">
        <v>716</v>
      </c>
      <c r="G594" s="233"/>
      <c r="H594" s="235" t="s">
        <v>1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2" t="s">
        <v>164</v>
      </c>
      <c r="AU594" s="242" t="s">
        <v>92</v>
      </c>
      <c r="AV594" s="13" t="s">
        <v>90</v>
      </c>
      <c r="AW594" s="13" t="s">
        <v>39</v>
      </c>
      <c r="AX594" s="13" t="s">
        <v>82</v>
      </c>
      <c r="AY594" s="242" t="s">
        <v>155</v>
      </c>
    </row>
    <row r="595" s="14" customFormat="1">
      <c r="A595" s="14"/>
      <c r="B595" s="243"/>
      <c r="C595" s="244"/>
      <c r="D595" s="234" t="s">
        <v>164</v>
      </c>
      <c r="E595" s="245" t="s">
        <v>1</v>
      </c>
      <c r="F595" s="246" t="s">
        <v>717</v>
      </c>
      <c r="G595" s="244"/>
      <c r="H595" s="247">
        <v>9.5999999999999996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3" t="s">
        <v>164</v>
      </c>
      <c r="AU595" s="253" t="s">
        <v>92</v>
      </c>
      <c r="AV595" s="14" t="s">
        <v>92</v>
      </c>
      <c r="AW595" s="14" t="s">
        <v>39</v>
      </c>
      <c r="AX595" s="14" t="s">
        <v>82</v>
      </c>
      <c r="AY595" s="253" t="s">
        <v>155</v>
      </c>
    </row>
    <row r="596" s="15" customFormat="1">
      <c r="A596" s="15"/>
      <c r="B596" s="254"/>
      <c r="C596" s="255"/>
      <c r="D596" s="234" t="s">
        <v>164</v>
      </c>
      <c r="E596" s="256" t="s">
        <v>1</v>
      </c>
      <c r="F596" s="257" t="s">
        <v>170</v>
      </c>
      <c r="G596" s="255"/>
      <c r="H596" s="258">
        <v>9.5999999999999996</v>
      </c>
      <c r="I596" s="259"/>
      <c r="J596" s="255"/>
      <c r="K596" s="255"/>
      <c r="L596" s="260"/>
      <c r="M596" s="261"/>
      <c r="N596" s="262"/>
      <c r="O596" s="262"/>
      <c r="P596" s="262"/>
      <c r="Q596" s="262"/>
      <c r="R596" s="262"/>
      <c r="S596" s="262"/>
      <c r="T596" s="263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4" t="s">
        <v>164</v>
      </c>
      <c r="AU596" s="264" t="s">
        <v>92</v>
      </c>
      <c r="AV596" s="15" t="s">
        <v>162</v>
      </c>
      <c r="AW596" s="15" t="s">
        <v>39</v>
      </c>
      <c r="AX596" s="15" t="s">
        <v>90</v>
      </c>
      <c r="AY596" s="264" t="s">
        <v>155</v>
      </c>
    </row>
    <row r="597" s="2" customFormat="1" ht="24.15" customHeight="1">
      <c r="A597" s="39"/>
      <c r="B597" s="40"/>
      <c r="C597" s="219" t="s">
        <v>718</v>
      </c>
      <c r="D597" s="219" t="s">
        <v>157</v>
      </c>
      <c r="E597" s="220" t="s">
        <v>719</v>
      </c>
      <c r="F597" s="221" t="s">
        <v>720</v>
      </c>
      <c r="G597" s="222" t="s">
        <v>182</v>
      </c>
      <c r="H597" s="223">
        <v>32</v>
      </c>
      <c r="I597" s="224"/>
      <c r="J597" s="225">
        <f>ROUND(I597*H597,2)</f>
        <v>0</v>
      </c>
      <c r="K597" s="221" t="s">
        <v>161</v>
      </c>
      <c r="L597" s="45"/>
      <c r="M597" s="226" t="s">
        <v>1</v>
      </c>
      <c r="N597" s="227" t="s">
        <v>47</v>
      </c>
      <c r="O597" s="92"/>
      <c r="P597" s="228">
        <f>O597*H597</f>
        <v>0</v>
      </c>
      <c r="Q597" s="228">
        <v>0.0010064099999999999</v>
      </c>
      <c r="R597" s="228">
        <f>Q597*H597</f>
        <v>0.032205119999999997</v>
      </c>
      <c r="S597" s="228">
        <v>0.001</v>
      </c>
      <c r="T597" s="229">
        <f>S597*H597</f>
        <v>0.032000000000000001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162</v>
      </c>
      <c r="AT597" s="230" t="s">
        <v>157</v>
      </c>
      <c r="AU597" s="230" t="s">
        <v>92</v>
      </c>
      <c r="AY597" s="17" t="s">
        <v>155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7" t="s">
        <v>90</v>
      </c>
      <c r="BK597" s="231">
        <f>ROUND(I597*H597,2)</f>
        <v>0</v>
      </c>
      <c r="BL597" s="17" t="s">
        <v>162</v>
      </c>
      <c r="BM597" s="230" t="s">
        <v>721</v>
      </c>
    </row>
    <row r="598" s="13" customFormat="1">
      <c r="A598" s="13"/>
      <c r="B598" s="232"/>
      <c r="C598" s="233"/>
      <c r="D598" s="234" t="s">
        <v>164</v>
      </c>
      <c r="E598" s="235" t="s">
        <v>1</v>
      </c>
      <c r="F598" s="236" t="s">
        <v>722</v>
      </c>
      <c r="G598" s="233"/>
      <c r="H598" s="235" t="s">
        <v>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164</v>
      </c>
      <c r="AU598" s="242" t="s">
        <v>92</v>
      </c>
      <c r="AV598" s="13" t="s">
        <v>90</v>
      </c>
      <c r="AW598" s="13" t="s">
        <v>39</v>
      </c>
      <c r="AX598" s="13" t="s">
        <v>82</v>
      </c>
      <c r="AY598" s="242" t="s">
        <v>155</v>
      </c>
    </row>
    <row r="599" s="14" customFormat="1">
      <c r="A599" s="14"/>
      <c r="B599" s="243"/>
      <c r="C599" s="244"/>
      <c r="D599" s="234" t="s">
        <v>164</v>
      </c>
      <c r="E599" s="245" t="s">
        <v>1</v>
      </c>
      <c r="F599" s="246" t="s">
        <v>723</v>
      </c>
      <c r="G599" s="244"/>
      <c r="H599" s="247">
        <v>32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164</v>
      </c>
      <c r="AU599" s="253" t="s">
        <v>92</v>
      </c>
      <c r="AV599" s="14" t="s">
        <v>92</v>
      </c>
      <c r="AW599" s="14" t="s">
        <v>39</v>
      </c>
      <c r="AX599" s="14" t="s">
        <v>82</v>
      </c>
      <c r="AY599" s="253" t="s">
        <v>155</v>
      </c>
    </row>
    <row r="600" s="15" customFormat="1">
      <c r="A600" s="15"/>
      <c r="B600" s="254"/>
      <c r="C600" s="255"/>
      <c r="D600" s="234" t="s">
        <v>164</v>
      </c>
      <c r="E600" s="256" t="s">
        <v>1</v>
      </c>
      <c r="F600" s="257" t="s">
        <v>170</v>
      </c>
      <c r="G600" s="255"/>
      <c r="H600" s="258">
        <v>32</v>
      </c>
      <c r="I600" s="259"/>
      <c r="J600" s="255"/>
      <c r="K600" s="255"/>
      <c r="L600" s="260"/>
      <c r="M600" s="261"/>
      <c r="N600" s="262"/>
      <c r="O600" s="262"/>
      <c r="P600" s="262"/>
      <c r="Q600" s="262"/>
      <c r="R600" s="262"/>
      <c r="S600" s="262"/>
      <c r="T600" s="26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4" t="s">
        <v>164</v>
      </c>
      <c r="AU600" s="264" t="s">
        <v>92</v>
      </c>
      <c r="AV600" s="15" t="s">
        <v>162</v>
      </c>
      <c r="AW600" s="15" t="s">
        <v>39</v>
      </c>
      <c r="AX600" s="15" t="s">
        <v>90</v>
      </c>
      <c r="AY600" s="264" t="s">
        <v>155</v>
      </c>
    </row>
    <row r="601" s="12" customFormat="1" ht="22.8" customHeight="1">
      <c r="A601" s="12"/>
      <c r="B601" s="203"/>
      <c r="C601" s="204"/>
      <c r="D601" s="205" t="s">
        <v>81</v>
      </c>
      <c r="E601" s="217" t="s">
        <v>724</v>
      </c>
      <c r="F601" s="217" t="s">
        <v>725</v>
      </c>
      <c r="G601" s="204"/>
      <c r="H601" s="204"/>
      <c r="I601" s="207"/>
      <c r="J601" s="218">
        <f>BK601</f>
        <v>0</v>
      </c>
      <c r="K601" s="204"/>
      <c r="L601" s="209"/>
      <c r="M601" s="210"/>
      <c r="N601" s="211"/>
      <c r="O601" s="211"/>
      <c r="P601" s="212">
        <f>SUM(P602:P608)</f>
        <v>0</v>
      </c>
      <c r="Q601" s="211"/>
      <c r="R601" s="212">
        <f>SUM(R602:R608)</f>
        <v>0</v>
      </c>
      <c r="S601" s="211"/>
      <c r="T601" s="213">
        <f>SUM(T602:T608)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4" t="s">
        <v>90</v>
      </c>
      <c r="AT601" s="215" t="s">
        <v>81</v>
      </c>
      <c r="AU601" s="215" t="s">
        <v>90</v>
      </c>
      <c r="AY601" s="214" t="s">
        <v>155</v>
      </c>
      <c r="BK601" s="216">
        <f>SUM(BK602:BK608)</f>
        <v>0</v>
      </c>
    </row>
    <row r="602" s="2" customFormat="1" ht="33" customHeight="1">
      <c r="A602" s="39"/>
      <c r="B602" s="40"/>
      <c r="C602" s="219" t="s">
        <v>726</v>
      </c>
      <c r="D602" s="219" t="s">
        <v>157</v>
      </c>
      <c r="E602" s="220" t="s">
        <v>727</v>
      </c>
      <c r="F602" s="221" t="s">
        <v>728</v>
      </c>
      <c r="G602" s="222" t="s">
        <v>217</v>
      </c>
      <c r="H602" s="223">
        <v>1.3280000000000001</v>
      </c>
      <c r="I602" s="224"/>
      <c r="J602" s="225">
        <f>ROUND(I602*H602,2)</f>
        <v>0</v>
      </c>
      <c r="K602" s="221" t="s">
        <v>161</v>
      </c>
      <c r="L602" s="45"/>
      <c r="M602" s="226" t="s">
        <v>1</v>
      </c>
      <c r="N602" s="227" t="s">
        <v>47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162</v>
      </c>
      <c r="AT602" s="230" t="s">
        <v>157</v>
      </c>
      <c r="AU602" s="230" t="s">
        <v>92</v>
      </c>
      <c r="AY602" s="17" t="s">
        <v>155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7" t="s">
        <v>90</v>
      </c>
      <c r="BK602" s="231">
        <f>ROUND(I602*H602,2)</f>
        <v>0</v>
      </c>
      <c r="BL602" s="17" t="s">
        <v>162</v>
      </c>
      <c r="BM602" s="230" t="s">
        <v>729</v>
      </c>
    </row>
    <row r="603" s="2" customFormat="1" ht="16.5" customHeight="1">
      <c r="A603" s="39"/>
      <c r="B603" s="40"/>
      <c r="C603" s="219" t="s">
        <v>730</v>
      </c>
      <c r="D603" s="219" t="s">
        <v>157</v>
      </c>
      <c r="E603" s="220" t="s">
        <v>731</v>
      </c>
      <c r="F603" s="221" t="s">
        <v>732</v>
      </c>
      <c r="G603" s="222" t="s">
        <v>217</v>
      </c>
      <c r="H603" s="223">
        <v>95.075999999999993</v>
      </c>
      <c r="I603" s="224"/>
      <c r="J603" s="225">
        <f>ROUND(I603*H603,2)</f>
        <v>0</v>
      </c>
      <c r="K603" s="221" t="s">
        <v>161</v>
      </c>
      <c r="L603" s="45"/>
      <c r="M603" s="226" t="s">
        <v>1</v>
      </c>
      <c r="N603" s="227" t="s">
        <v>47</v>
      </c>
      <c r="O603" s="92"/>
      <c r="P603" s="228">
        <f>O603*H603</f>
        <v>0</v>
      </c>
      <c r="Q603" s="228">
        <v>0</v>
      </c>
      <c r="R603" s="228">
        <f>Q603*H603</f>
        <v>0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162</v>
      </c>
      <c r="AT603" s="230" t="s">
        <v>157</v>
      </c>
      <c r="AU603" s="230" t="s">
        <v>92</v>
      </c>
      <c r="AY603" s="17" t="s">
        <v>155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7" t="s">
        <v>90</v>
      </c>
      <c r="BK603" s="231">
        <f>ROUND(I603*H603,2)</f>
        <v>0</v>
      </c>
      <c r="BL603" s="17" t="s">
        <v>162</v>
      </c>
      <c r="BM603" s="230" t="s">
        <v>733</v>
      </c>
    </row>
    <row r="604" s="2" customFormat="1" ht="24.15" customHeight="1">
      <c r="A604" s="39"/>
      <c r="B604" s="40"/>
      <c r="C604" s="219" t="s">
        <v>734</v>
      </c>
      <c r="D604" s="219" t="s">
        <v>157</v>
      </c>
      <c r="E604" s="220" t="s">
        <v>735</v>
      </c>
      <c r="F604" s="221" t="s">
        <v>736</v>
      </c>
      <c r="G604" s="222" t="s">
        <v>217</v>
      </c>
      <c r="H604" s="223">
        <v>95.075999999999993</v>
      </c>
      <c r="I604" s="224"/>
      <c r="J604" s="225">
        <f>ROUND(I604*H604,2)</f>
        <v>0</v>
      </c>
      <c r="K604" s="221" t="s">
        <v>161</v>
      </c>
      <c r="L604" s="45"/>
      <c r="M604" s="226" t="s">
        <v>1</v>
      </c>
      <c r="N604" s="227" t="s">
        <v>47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162</v>
      </c>
      <c r="AT604" s="230" t="s">
        <v>157</v>
      </c>
      <c r="AU604" s="230" t="s">
        <v>92</v>
      </c>
      <c r="AY604" s="17" t="s">
        <v>155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7" t="s">
        <v>90</v>
      </c>
      <c r="BK604" s="231">
        <f>ROUND(I604*H604,2)</f>
        <v>0</v>
      </c>
      <c r="BL604" s="17" t="s">
        <v>162</v>
      </c>
      <c r="BM604" s="230" t="s">
        <v>737</v>
      </c>
    </row>
    <row r="605" s="2" customFormat="1" ht="16.5" customHeight="1">
      <c r="A605" s="39"/>
      <c r="B605" s="40"/>
      <c r="C605" s="219" t="s">
        <v>738</v>
      </c>
      <c r="D605" s="219" t="s">
        <v>157</v>
      </c>
      <c r="E605" s="220" t="s">
        <v>739</v>
      </c>
      <c r="F605" s="221" t="s">
        <v>740</v>
      </c>
      <c r="G605" s="222" t="s">
        <v>217</v>
      </c>
      <c r="H605" s="223">
        <v>1480.23</v>
      </c>
      <c r="I605" s="224"/>
      <c r="J605" s="225">
        <f>ROUND(I605*H605,2)</f>
        <v>0</v>
      </c>
      <c r="K605" s="221" t="s">
        <v>161</v>
      </c>
      <c r="L605" s="45"/>
      <c r="M605" s="226" t="s">
        <v>1</v>
      </c>
      <c r="N605" s="227" t="s">
        <v>47</v>
      </c>
      <c r="O605" s="92"/>
      <c r="P605" s="228">
        <f>O605*H605</f>
        <v>0</v>
      </c>
      <c r="Q605" s="228">
        <v>0</v>
      </c>
      <c r="R605" s="228">
        <f>Q605*H605</f>
        <v>0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162</v>
      </c>
      <c r="AT605" s="230" t="s">
        <v>157</v>
      </c>
      <c r="AU605" s="230" t="s">
        <v>92</v>
      </c>
      <c r="AY605" s="17" t="s">
        <v>155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7" t="s">
        <v>90</v>
      </c>
      <c r="BK605" s="231">
        <f>ROUND(I605*H605,2)</f>
        <v>0</v>
      </c>
      <c r="BL605" s="17" t="s">
        <v>162</v>
      </c>
      <c r="BM605" s="230" t="s">
        <v>741</v>
      </c>
    </row>
    <row r="606" s="14" customFormat="1">
      <c r="A606" s="14"/>
      <c r="B606" s="243"/>
      <c r="C606" s="244"/>
      <c r="D606" s="234" t="s">
        <v>164</v>
      </c>
      <c r="E606" s="245" t="s">
        <v>1</v>
      </c>
      <c r="F606" s="246" t="s">
        <v>742</v>
      </c>
      <c r="G606" s="244"/>
      <c r="H606" s="247">
        <v>1480.23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164</v>
      </c>
      <c r="AU606" s="253" t="s">
        <v>92</v>
      </c>
      <c r="AV606" s="14" t="s">
        <v>92</v>
      </c>
      <c r="AW606" s="14" t="s">
        <v>39</v>
      </c>
      <c r="AX606" s="14" t="s">
        <v>82</v>
      </c>
      <c r="AY606" s="253" t="s">
        <v>155</v>
      </c>
    </row>
    <row r="607" s="15" customFormat="1">
      <c r="A607" s="15"/>
      <c r="B607" s="254"/>
      <c r="C607" s="255"/>
      <c r="D607" s="234" t="s">
        <v>164</v>
      </c>
      <c r="E607" s="256" t="s">
        <v>1</v>
      </c>
      <c r="F607" s="257" t="s">
        <v>170</v>
      </c>
      <c r="G607" s="255"/>
      <c r="H607" s="258">
        <v>1480.23</v>
      </c>
      <c r="I607" s="259"/>
      <c r="J607" s="255"/>
      <c r="K607" s="255"/>
      <c r="L607" s="260"/>
      <c r="M607" s="261"/>
      <c r="N607" s="262"/>
      <c r="O607" s="262"/>
      <c r="P607" s="262"/>
      <c r="Q607" s="262"/>
      <c r="R607" s="262"/>
      <c r="S607" s="262"/>
      <c r="T607" s="26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4" t="s">
        <v>164</v>
      </c>
      <c r="AU607" s="264" t="s">
        <v>92</v>
      </c>
      <c r="AV607" s="15" t="s">
        <v>162</v>
      </c>
      <c r="AW607" s="15" t="s">
        <v>39</v>
      </c>
      <c r="AX607" s="15" t="s">
        <v>90</v>
      </c>
      <c r="AY607" s="264" t="s">
        <v>155</v>
      </c>
    </row>
    <row r="608" s="2" customFormat="1" ht="24.15" customHeight="1">
      <c r="A608" s="39"/>
      <c r="B608" s="40"/>
      <c r="C608" s="219" t="s">
        <v>743</v>
      </c>
      <c r="D608" s="219" t="s">
        <v>157</v>
      </c>
      <c r="E608" s="220" t="s">
        <v>744</v>
      </c>
      <c r="F608" s="221" t="s">
        <v>745</v>
      </c>
      <c r="G608" s="222" t="s">
        <v>217</v>
      </c>
      <c r="H608" s="223">
        <v>95.075999999999993</v>
      </c>
      <c r="I608" s="224"/>
      <c r="J608" s="225">
        <f>ROUND(I608*H608,2)</f>
        <v>0</v>
      </c>
      <c r="K608" s="221" t="s">
        <v>161</v>
      </c>
      <c r="L608" s="45"/>
      <c r="M608" s="226" t="s">
        <v>1</v>
      </c>
      <c r="N608" s="227" t="s">
        <v>47</v>
      </c>
      <c r="O608" s="92"/>
      <c r="P608" s="228">
        <f>O608*H608</f>
        <v>0</v>
      </c>
      <c r="Q608" s="228">
        <v>0</v>
      </c>
      <c r="R608" s="228">
        <f>Q608*H608</f>
        <v>0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162</v>
      </c>
      <c r="AT608" s="230" t="s">
        <v>157</v>
      </c>
      <c r="AU608" s="230" t="s">
        <v>92</v>
      </c>
      <c r="AY608" s="17" t="s">
        <v>155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7" t="s">
        <v>90</v>
      </c>
      <c r="BK608" s="231">
        <f>ROUND(I608*H608,2)</f>
        <v>0</v>
      </c>
      <c r="BL608" s="17" t="s">
        <v>162</v>
      </c>
      <c r="BM608" s="230" t="s">
        <v>746</v>
      </c>
    </row>
    <row r="609" s="12" customFormat="1" ht="22.8" customHeight="1">
      <c r="A609" s="12"/>
      <c r="B609" s="203"/>
      <c r="C609" s="204"/>
      <c r="D609" s="205" t="s">
        <v>81</v>
      </c>
      <c r="E609" s="217" t="s">
        <v>747</v>
      </c>
      <c r="F609" s="217" t="s">
        <v>748</v>
      </c>
      <c r="G609" s="204"/>
      <c r="H609" s="204"/>
      <c r="I609" s="207"/>
      <c r="J609" s="218">
        <f>BK609</f>
        <v>0</v>
      </c>
      <c r="K609" s="204"/>
      <c r="L609" s="209"/>
      <c r="M609" s="210"/>
      <c r="N609" s="211"/>
      <c r="O609" s="211"/>
      <c r="P609" s="212">
        <f>SUM(P610:P611)</f>
        <v>0</v>
      </c>
      <c r="Q609" s="211"/>
      <c r="R609" s="212">
        <f>SUM(R610:R611)</f>
        <v>0</v>
      </c>
      <c r="S609" s="211"/>
      <c r="T609" s="213">
        <f>SUM(T610:T611)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90</v>
      </c>
      <c r="AT609" s="215" t="s">
        <v>81</v>
      </c>
      <c r="AU609" s="215" t="s">
        <v>90</v>
      </c>
      <c r="AY609" s="214" t="s">
        <v>155</v>
      </c>
      <c r="BK609" s="216">
        <f>SUM(BK610:BK611)</f>
        <v>0</v>
      </c>
    </row>
    <row r="610" s="2" customFormat="1" ht="24.15" customHeight="1">
      <c r="A610" s="39"/>
      <c r="B610" s="40"/>
      <c r="C610" s="219" t="s">
        <v>749</v>
      </c>
      <c r="D610" s="219" t="s">
        <v>157</v>
      </c>
      <c r="E610" s="220" t="s">
        <v>750</v>
      </c>
      <c r="F610" s="221" t="s">
        <v>751</v>
      </c>
      <c r="G610" s="222" t="s">
        <v>217</v>
      </c>
      <c r="H610" s="223">
        <v>289.27100000000002</v>
      </c>
      <c r="I610" s="224"/>
      <c r="J610" s="225">
        <f>ROUND(I610*H610,2)</f>
        <v>0</v>
      </c>
      <c r="K610" s="221" t="s">
        <v>161</v>
      </c>
      <c r="L610" s="45"/>
      <c r="M610" s="226" t="s">
        <v>1</v>
      </c>
      <c r="N610" s="227" t="s">
        <v>47</v>
      </c>
      <c r="O610" s="92"/>
      <c r="P610" s="228">
        <f>O610*H610</f>
        <v>0</v>
      </c>
      <c r="Q610" s="228">
        <v>0</v>
      </c>
      <c r="R610" s="228">
        <f>Q610*H610</f>
        <v>0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162</v>
      </c>
      <c r="AT610" s="230" t="s">
        <v>157</v>
      </c>
      <c r="AU610" s="230" t="s">
        <v>92</v>
      </c>
      <c r="AY610" s="17" t="s">
        <v>155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7" t="s">
        <v>90</v>
      </c>
      <c r="BK610" s="231">
        <f>ROUND(I610*H610,2)</f>
        <v>0</v>
      </c>
      <c r="BL610" s="17" t="s">
        <v>162</v>
      </c>
      <c r="BM610" s="230" t="s">
        <v>752</v>
      </c>
    </row>
    <row r="611" s="2" customFormat="1" ht="33" customHeight="1">
      <c r="A611" s="39"/>
      <c r="B611" s="40"/>
      <c r="C611" s="219" t="s">
        <v>753</v>
      </c>
      <c r="D611" s="219" t="s">
        <v>157</v>
      </c>
      <c r="E611" s="220" t="s">
        <v>754</v>
      </c>
      <c r="F611" s="221" t="s">
        <v>755</v>
      </c>
      <c r="G611" s="222" t="s">
        <v>217</v>
      </c>
      <c r="H611" s="223">
        <v>289.14499999999998</v>
      </c>
      <c r="I611" s="224"/>
      <c r="J611" s="225">
        <f>ROUND(I611*H611,2)</f>
        <v>0</v>
      </c>
      <c r="K611" s="221" t="s">
        <v>161</v>
      </c>
      <c r="L611" s="45"/>
      <c r="M611" s="226" t="s">
        <v>1</v>
      </c>
      <c r="N611" s="227" t="s">
        <v>47</v>
      </c>
      <c r="O611" s="92"/>
      <c r="P611" s="228">
        <f>O611*H611</f>
        <v>0</v>
      </c>
      <c r="Q611" s="228">
        <v>0</v>
      </c>
      <c r="R611" s="228">
        <f>Q611*H611</f>
        <v>0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162</v>
      </c>
      <c r="AT611" s="230" t="s">
        <v>157</v>
      </c>
      <c r="AU611" s="230" t="s">
        <v>92</v>
      </c>
      <c r="AY611" s="17" t="s">
        <v>155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7" t="s">
        <v>90</v>
      </c>
      <c r="BK611" s="231">
        <f>ROUND(I611*H611,2)</f>
        <v>0</v>
      </c>
      <c r="BL611" s="17" t="s">
        <v>162</v>
      </c>
      <c r="BM611" s="230" t="s">
        <v>756</v>
      </c>
    </row>
    <row r="612" s="12" customFormat="1" ht="25.92" customHeight="1">
      <c r="A612" s="12"/>
      <c r="B612" s="203"/>
      <c r="C612" s="204"/>
      <c r="D612" s="205" t="s">
        <v>81</v>
      </c>
      <c r="E612" s="206" t="s">
        <v>757</v>
      </c>
      <c r="F612" s="206" t="s">
        <v>758</v>
      </c>
      <c r="G612" s="204"/>
      <c r="H612" s="204"/>
      <c r="I612" s="207"/>
      <c r="J612" s="208">
        <f>BK612</f>
        <v>0</v>
      </c>
      <c r="K612" s="204"/>
      <c r="L612" s="209"/>
      <c r="M612" s="210"/>
      <c r="N612" s="211"/>
      <c r="O612" s="211"/>
      <c r="P612" s="212">
        <f>P613</f>
        <v>0</v>
      </c>
      <c r="Q612" s="211"/>
      <c r="R612" s="212">
        <f>R613</f>
        <v>0.126</v>
      </c>
      <c r="S612" s="211"/>
      <c r="T612" s="213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4" t="s">
        <v>92</v>
      </c>
      <c r="AT612" s="215" t="s">
        <v>81</v>
      </c>
      <c r="AU612" s="215" t="s">
        <v>82</v>
      </c>
      <c r="AY612" s="214" t="s">
        <v>155</v>
      </c>
      <c r="BK612" s="216">
        <f>BK613</f>
        <v>0</v>
      </c>
    </row>
    <row r="613" s="12" customFormat="1" ht="22.8" customHeight="1">
      <c r="A613" s="12"/>
      <c r="B613" s="203"/>
      <c r="C613" s="204"/>
      <c r="D613" s="205" t="s">
        <v>81</v>
      </c>
      <c r="E613" s="217" t="s">
        <v>759</v>
      </c>
      <c r="F613" s="217" t="s">
        <v>760</v>
      </c>
      <c r="G613" s="204"/>
      <c r="H613" s="204"/>
      <c r="I613" s="207"/>
      <c r="J613" s="218">
        <f>BK613</f>
        <v>0</v>
      </c>
      <c r="K613" s="204"/>
      <c r="L613" s="209"/>
      <c r="M613" s="210"/>
      <c r="N613" s="211"/>
      <c r="O613" s="211"/>
      <c r="P613" s="212">
        <f>SUM(P614:P646)</f>
        <v>0</v>
      </c>
      <c r="Q613" s="211"/>
      <c r="R613" s="212">
        <f>SUM(R614:R646)</f>
        <v>0.126</v>
      </c>
      <c r="S613" s="211"/>
      <c r="T613" s="213">
        <f>SUM(T614:T646)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4" t="s">
        <v>92</v>
      </c>
      <c r="AT613" s="215" t="s">
        <v>81</v>
      </c>
      <c r="AU613" s="215" t="s">
        <v>90</v>
      </c>
      <c r="AY613" s="214" t="s">
        <v>155</v>
      </c>
      <c r="BK613" s="216">
        <f>SUM(BK614:BK646)</f>
        <v>0</v>
      </c>
    </row>
    <row r="614" s="2" customFormat="1" ht="24.15" customHeight="1">
      <c r="A614" s="39"/>
      <c r="B614" s="40"/>
      <c r="C614" s="219" t="s">
        <v>761</v>
      </c>
      <c r="D614" s="219" t="s">
        <v>157</v>
      </c>
      <c r="E614" s="220" t="s">
        <v>762</v>
      </c>
      <c r="F614" s="221" t="s">
        <v>763</v>
      </c>
      <c r="G614" s="222" t="s">
        <v>160</v>
      </c>
      <c r="H614" s="223">
        <v>89.587000000000003</v>
      </c>
      <c r="I614" s="224"/>
      <c r="J614" s="225">
        <f>ROUND(I614*H614,2)</f>
        <v>0</v>
      </c>
      <c r="K614" s="221" t="s">
        <v>161</v>
      </c>
      <c r="L614" s="45"/>
      <c r="M614" s="226" t="s">
        <v>1</v>
      </c>
      <c r="N614" s="227" t="s">
        <v>47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259</v>
      </c>
      <c r="AT614" s="230" t="s">
        <v>157</v>
      </c>
      <c r="AU614" s="230" t="s">
        <v>92</v>
      </c>
      <c r="AY614" s="17" t="s">
        <v>155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7" t="s">
        <v>90</v>
      </c>
      <c r="BK614" s="231">
        <f>ROUND(I614*H614,2)</f>
        <v>0</v>
      </c>
      <c r="BL614" s="17" t="s">
        <v>259</v>
      </c>
      <c r="BM614" s="230" t="s">
        <v>764</v>
      </c>
    </row>
    <row r="615" s="13" customFormat="1">
      <c r="A615" s="13"/>
      <c r="B615" s="232"/>
      <c r="C615" s="233"/>
      <c r="D615" s="234" t="s">
        <v>164</v>
      </c>
      <c r="E615" s="235" t="s">
        <v>1</v>
      </c>
      <c r="F615" s="236" t="s">
        <v>765</v>
      </c>
      <c r="G615" s="233"/>
      <c r="H615" s="235" t="s">
        <v>1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164</v>
      </c>
      <c r="AU615" s="242" t="s">
        <v>92</v>
      </c>
      <c r="AV615" s="13" t="s">
        <v>90</v>
      </c>
      <c r="AW615" s="13" t="s">
        <v>39</v>
      </c>
      <c r="AX615" s="13" t="s">
        <v>82</v>
      </c>
      <c r="AY615" s="242" t="s">
        <v>155</v>
      </c>
    </row>
    <row r="616" s="14" customFormat="1">
      <c r="A616" s="14"/>
      <c r="B616" s="243"/>
      <c r="C616" s="244"/>
      <c r="D616" s="234" t="s">
        <v>164</v>
      </c>
      <c r="E616" s="245" t="s">
        <v>1</v>
      </c>
      <c r="F616" s="246" t="s">
        <v>766</v>
      </c>
      <c r="G616" s="244"/>
      <c r="H616" s="247">
        <v>19.654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164</v>
      </c>
      <c r="AU616" s="253" t="s">
        <v>92</v>
      </c>
      <c r="AV616" s="14" t="s">
        <v>92</v>
      </c>
      <c r="AW616" s="14" t="s">
        <v>39</v>
      </c>
      <c r="AX616" s="14" t="s">
        <v>82</v>
      </c>
      <c r="AY616" s="253" t="s">
        <v>155</v>
      </c>
    </row>
    <row r="617" s="14" customFormat="1">
      <c r="A617" s="14"/>
      <c r="B617" s="243"/>
      <c r="C617" s="244"/>
      <c r="D617" s="234" t="s">
        <v>164</v>
      </c>
      <c r="E617" s="245" t="s">
        <v>1</v>
      </c>
      <c r="F617" s="246" t="s">
        <v>767</v>
      </c>
      <c r="G617" s="244"/>
      <c r="H617" s="247">
        <v>35.283000000000001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164</v>
      </c>
      <c r="AU617" s="253" t="s">
        <v>92</v>
      </c>
      <c r="AV617" s="14" t="s">
        <v>92</v>
      </c>
      <c r="AW617" s="14" t="s">
        <v>39</v>
      </c>
      <c r="AX617" s="14" t="s">
        <v>82</v>
      </c>
      <c r="AY617" s="253" t="s">
        <v>155</v>
      </c>
    </row>
    <row r="618" s="13" customFormat="1">
      <c r="A618" s="13"/>
      <c r="B618" s="232"/>
      <c r="C618" s="233"/>
      <c r="D618" s="234" t="s">
        <v>164</v>
      </c>
      <c r="E618" s="235" t="s">
        <v>1</v>
      </c>
      <c r="F618" s="236" t="s">
        <v>401</v>
      </c>
      <c r="G618" s="233"/>
      <c r="H618" s="235" t="s">
        <v>1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164</v>
      </c>
      <c r="AU618" s="242" t="s">
        <v>92</v>
      </c>
      <c r="AV618" s="13" t="s">
        <v>90</v>
      </c>
      <c r="AW618" s="13" t="s">
        <v>39</v>
      </c>
      <c r="AX618" s="13" t="s">
        <v>82</v>
      </c>
      <c r="AY618" s="242" t="s">
        <v>155</v>
      </c>
    </row>
    <row r="619" s="14" customFormat="1">
      <c r="A619" s="14"/>
      <c r="B619" s="243"/>
      <c r="C619" s="244"/>
      <c r="D619" s="234" t="s">
        <v>164</v>
      </c>
      <c r="E619" s="245" t="s">
        <v>1</v>
      </c>
      <c r="F619" s="246" t="s">
        <v>768</v>
      </c>
      <c r="G619" s="244"/>
      <c r="H619" s="247">
        <v>34.649999999999999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3" t="s">
        <v>164</v>
      </c>
      <c r="AU619" s="253" t="s">
        <v>92</v>
      </c>
      <c r="AV619" s="14" t="s">
        <v>92</v>
      </c>
      <c r="AW619" s="14" t="s">
        <v>39</v>
      </c>
      <c r="AX619" s="14" t="s">
        <v>82</v>
      </c>
      <c r="AY619" s="253" t="s">
        <v>155</v>
      </c>
    </row>
    <row r="620" s="15" customFormat="1">
      <c r="A620" s="15"/>
      <c r="B620" s="254"/>
      <c r="C620" s="255"/>
      <c r="D620" s="234" t="s">
        <v>164</v>
      </c>
      <c r="E620" s="256" t="s">
        <v>1</v>
      </c>
      <c r="F620" s="257" t="s">
        <v>170</v>
      </c>
      <c r="G620" s="255"/>
      <c r="H620" s="258">
        <v>89.586999999999989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4" t="s">
        <v>164</v>
      </c>
      <c r="AU620" s="264" t="s">
        <v>92</v>
      </c>
      <c r="AV620" s="15" t="s">
        <v>162</v>
      </c>
      <c r="AW620" s="15" t="s">
        <v>39</v>
      </c>
      <c r="AX620" s="15" t="s">
        <v>90</v>
      </c>
      <c r="AY620" s="264" t="s">
        <v>155</v>
      </c>
    </row>
    <row r="621" s="2" customFormat="1" ht="16.5" customHeight="1">
      <c r="A621" s="39"/>
      <c r="B621" s="40"/>
      <c r="C621" s="265" t="s">
        <v>769</v>
      </c>
      <c r="D621" s="265" t="s">
        <v>254</v>
      </c>
      <c r="E621" s="266" t="s">
        <v>770</v>
      </c>
      <c r="F621" s="267" t="s">
        <v>771</v>
      </c>
      <c r="G621" s="268" t="s">
        <v>217</v>
      </c>
      <c r="H621" s="269">
        <v>0.035999999999999997</v>
      </c>
      <c r="I621" s="270"/>
      <c r="J621" s="271">
        <f>ROUND(I621*H621,2)</f>
        <v>0</v>
      </c>
      <c r="K621" s="267" t="s">
        <v>161</v>
      </c>
      <c r="L621" s="272"/>
      <c r="M621" s="273" t="s">
        <v>1</v>
      </c>
      <c r="N621" s="274" t="s">
        <v>47</v>
      </c>
      <c r="O621" s="92"/>
      <c r="P621" s="228">
        <f>O621*H621</f>
        <v>0</v>
      </c>
      <c r="Q621" s="228">
        <v>1</v>
      </c>
      <c r="R621" s="228">
        <f>Q621*H621</f>
        <v>0.035999999999999997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363</v>
      </c>
      <c r="AT621" s="230" t="s">
        <v>254</v>
      </c>
      <c r="AU621" s="230" t="s">
        <v>92</v>
      </c>
      <c r="AY621" s="17" t="s">
        <v>155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7" t="s">
        <v>90</v>
      </c>
      <c r="BK621" s="231">
        <f>ROUND(I621*H621,2)</f>
        <v>0</v>
      </c>
      <c r="BL621" s="17" t="s">
        <v>259</v>
      </c>
      <c r="BM621" s="230" t="s">
        <v>772</v>
      </c>
    </row>
    <row r="622" s="2" customFormat="1">
      <c r="A622" s="39"/>
      <c r="B622" s="40"/>
      <c r="C622" s="41"/>
      <c r="D622" s="234" t="s">
        <v>567</v>
      </c>
      <c r="E622" s="41"/>
      <c r="F622" s="275" t="s">
        <v>773</v>
      </c>
      <c r="G622" s="41"/>
      <c r="H622" s="41"/>
      <c r="I622" s="276"/>
      <c r="J622" s="41"/>
      <c r="K622" s="41"/>
      <c r="L622" s="45"/>
      <c r="M622" s="277"/>
      <c r="N622" s="278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7" t="s">
        <v>567</v>
      </c>
      <c r="AU622" s="17" t="s">
        <v>92</v>
      </c>
    </row>
    <row r="623" s="14" customFormat="1">
      <c r="A623" s="14"/>
      <c r="B623" s="243"/>
      <c r="C623" s="244"/>
      <c r="D623" s="234" t="s">
        <v>164</v>
      </c>
      <c r="E623" s="245" t="s">
        <v>1</v>
      </c>
      <c r="F623" s="246" t="s">
        <v>774</v>
      </c>
      <c r="G623" s="244"/>
      <c r="H623" s="247">
        <v>0.035999999999999997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164</v>
      </c>
      <c r="AU623" s="253" t="s">
        <v>92</v>
      </c>
      <c r="AV623" s="14" t="s">
        <v>92</v>
      </c>
      <c r="AW623" s="14" t="s">
        <v>39</v>
      </c>
      <c r="AX623" s="14" t="s">
        <v>82</v>
      </c>
      <c r="AY623" s="253" t="s">
        <v>155</v>
      </c>
    </row>
    <row r="624" s="15" customFormat="1">
      <c r="A624" s="15"/>
      <c r="B624" s="254"/>
      <c r="C624" s="255"/>
      <c r="D624" s="234" t="s">
        <v>164</v>
      </c>
      <c r="E624" s="256" t="s">
        <v>1</v>
      </c>
      <c r="F624" s="257" t="s">
        <v>170</v>
      </c>
      <c r="G624" s="255"/>
      <c r="H624" s="258">
        <v>0.035999999999999997</v>
      </c>
      <c r="I624" s="259"/>
      <c r="J624" s="255"/>
      <c r="K624" s="255"/>
      <c r="L624" s="260"/>
      <c r="M624" s="261"/>
      <c r="N624" s="262"/>
      <c r="O624" s="262"/>
      <c r="P624" s="262"/>
      <c r="Q624" s="262"/>
      <c r="R624" s="262"/>
      <c r="S624" s="262"/>
      <c r="T624" s="26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4" t="s">
        <v>164</v>
      </c>
      <c r="AU624" s="264" t="s">
        <v>92</v>
      </c>
      <c r="AV624" s="15" t="s">
        <v>162</v>
      </c>
      <c r="AW624" s="15" t="s">
        <v>39</v>
      </c>
      <c r="AX624" s="15" t="s">
        <v>90</v>
      </c>
      <c r="AY624" s="264" t="s">
        <v>155</v>
      </c>
    </row>
    <row r="625" s="2" customFormat="1" ht="24.15" customHeight="1">
      <c r="A625" s="39"/>
      <c r="B625" s="40"/>
      <c r="C625" s="219" t="s">
        <v>775</v>
      </c>
      <c r="D625" s="219" t="s">
        <v>157</v>
      </c>
      <c r="E625" s="220" t="s">
        <v>776</v>
      </c>
      <c r="F625" s="221" t="s">
        <v>777</v>
      </c>
      <c r="G625" s="222" t="s">
        <v>160</v>
      </c>
      <c r="H625" s="223">
        <v>179.17400000000001</v>
      </c>
      <c r="I625" s="224"/>
      <c r="J625" s="225">
        <f>ROUND(I625*H625,2)</f>
        <v>0</v>
      </c>
      <c r="K625" s="221" t="s">
        <v>161</v>
      </c>
      <c r="L625" s="45"/>
      <c r="M625" s="226" t="s">
        <v>1</v>
      </c>
      <c r="N625" s="227" t="s">
        <v>47</v>
      </c>
      <c r="O625" s="92"/>
      <c r="P625" s="228">
        <f>O625*H625</f>
        <v>0</v>
      </c>
      <c r="Q625" s="228">
        <v>0</v>
      </c>
      <c r="R625" s="228">
        <f>Q625*H625</f>
        <v>0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259</v>
      </c>
      <c r="AT625" s="230" t="s">
        <v>157</v>
      </c>
      <c r="AU625" s="230" t="s">
        <v>92</v>
      </c>
      <c r="AY625" s="17" t="s">
        <v>155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7" t="s">
        <v>90</v>
      </c>
      <c r="BK625" s="231">
        <f>ROUND(I625*H625,2)</f>
        <v>0</v>
      </c>
      <c r="BL625" s="17" t="s">
        <v>259</v>
      </c>
      <c r="BM625" s="230" t="s">
        <v>778</v>
      </c>
    </row>
    <row r="626" s="14" customFormat="1">
      <c r="A626" s="14"/>
      <c r="B626" s="243"/>
      <c r="C626" s="244"/>
      <c r="D626" s="234" t="s">
        <v>164</v>
      </c>
      <c r="E626" s="245" t="s">
        <v>1</v>
      </c>
      <c r="F626" s="246" t="s">
        <v>779</v>
      </c>
      <c r="G626" s="244"/>
      <c r="H626" s="247">
        <v>179.17400000000001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164</v>
      </c>
      <c r="AU626" s="253" t="s">
        <v>92</v>
      </c>
      <c r="AV626" s="14" t="s">
        <v>92</v>
      </c>
      <c r="AW626" s="14" t="s">
        <v>39</v>
      </c>
      <c r="AX626" s="14" t="s">
        <v>82</v>
      </c>
      <c r="AY626" s="253" t="s">
        <v>155</v>
      </c>
    </row>
    <row r="627" s="15" customFormat="1">
      <c r="A627" s="15"/>
      <c r="B627" s="254"/>
      <c r="C627" s="255"/>
      <c r="D627" s="234" t="s">
        <v>164</v>
      </c>
      <c r="E627" s="256" t="s">
        <v>1</v>
      </c>
      <c r="F627" s="257" t="s">
        <v>170</v>
      </c>
      <c r="G627" s="255"/>
      <c r="H627" s="258">
        <v>179.17400000000001</v>
      </c>
      <c r="I627" s="259"/>
      <c r="J627" s="255"/>
      <c r="K627" s="255"/>
      <c r="L627" s="260"/>
      <c r="M627" s="261"/>
      <c r="N627" s="262"/>
      <c r="O627" s="262"/>
      <c r="P627" s="262"/>
      <c r="Q627" s="262"/>
      <c r="R627" s="262"/>
      <c r="S627" s="262"/>
      <c r="T627" s="26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4" t="s">
        <v>164</v>
      </c>
      <c r="AU627" s="264" t="s">
        <v>92</v>
      </c>
      <c r="AV627" s="15" t="s">
        <v>162</v>
      </c>
      <c r="AW627" s="15" t="s">
        <v>39</v>
      </c>
      <c r="AX627" s="15" t="s">
        <v>90</v>
      </c>
      <c r="AY627" s="264" t="s">
        <v>155</v>
      </c>
    </row>
    <row r="628" s="2" customFormat="1" ht="16.5" customHeight="1">
      <c r="A628" s="39"/>
      <c r="B628" s="40"/>
      <c r="C628" s="265" t="s">
        <v>780</v>
      </c>
      <c r="D628" s="265" t="s">
        <v>254</v>
      </c>
      <c r="E628" s="266" t="s">
        <v>781</v>
      </c>
      <c r="F628" s="267" t="s">
        <v>782</v>
      </c>
      <c r="G628" s="268" t="s">
        <v>217</v>
      </c>
      <c r="H628" s="269">
        <v>0.089999999999999997</v>
      </c>
      <c r="I628" s="270"/>
      <c r="J628" s="271">
        <f>ROUND(I628*H628,2)</f>
        <v>0</v>
      </c>
      <c r="K628" s="267" t="s">
        <v>161</v>
      </c>
      <c r="L628" s="272"/>
      <c r="M628" s="273" t="s">
        <v>1</v>
      </c>
      <c r="N628" s="274" t="s">
        <v>47</v>
      </c>
      <c r="O628" s="92"/>
      <c r="P628" s="228">
        <f>O628*H628</f>
        <v>0</v>
      </c>
      <c r="Q628" s="228">
        <v>1</v>
      </c>
      <c r="R628" s="228">
        <f>Q628*H628</f>
        <v>0.089999999999999997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363</v>
      </c>
      <c r="AT628" s="230" t="s">
        <v>254</v>
      </c>
      <c r="AU628" s="230" t="s">
        <v>92</v>
      </c>
      <c r="AY628" s="17" t="s">
        <v>155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7" t="s">
        <v>90</v>
      </c>
      <c r="BK628" s="231">
        <f>ROUND(I628*H628,2)</f>
        <v>0</v>
      </c>
      <c r="BL628" s="17" t="s">
        <v>259</v>
      </c>
      <c r="BM628" s="230" t="s">
        <v>783</v>
      </c>
    </row>
    <row r="629" s="2" customFormat="1">
      <c r="A629" s="39"/>
      <c r="B629" s="40"/>
      <c r="C629" s="41"/>
      <c r="D629" s="234" t="s">
        <v>567</v>
      </c>
      <c r="E629" s="41"/>
      <c r="F629" s="275" t="s">
        <v>784</v>
      </c>
      <c r="G629" s="41"/>
      <c r="H629" s="41"/>
      <c r="I629" s="276"/>
      <c r="J629" s="41"/>
      <c r="K629" s="41"/>
      <c r="L629" s="45"/>
      <c r="M629" s="277"/>
      <c r="N629" s="278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7" t="s">
        <v>567</v>
      </c>
      <c r="AU629" s="17" t="s">
        <v>92</v>
      </c>
    </row>
    <row r="630" s="14" customFormat="1">
      <c r="A630" s="14"/>
      <c r="B630" s="243"/>
      <c r="C630" s="244"/>
      <c r="D630" s="234" t="s">
        <v>164</v>
      </c>
      <c r="E630" s="245" t="s">
        <v>1</v>
      </c>
      <c r="F630" s="246" t="s">
        <v>785</v>
      </c>
      <c r="G630" s="244"/>
      <c r="H630" s="247">
        <v>0.089999999999999997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164</v>
      </c>
      <c r="AU630" s="253" t="s">
        <v>92</v>
      </c>
      <c r="AV630" s="14" t="s">
        <v>92</v>
      </c>
      <c r="AW630" s="14" t="s">
        <v>39</v>
      </c>
      <c r="AX630" s="14" t="s">
        <v>82</v>
      </c>
      <c r="AY630" s="253" t="s">
        <v>155</v>
      </c>
    </row>
    <row r="631" s="15" customFormat="1">
      <c r="A631" s="15"/>
      <c r="B631" s="254"/>
      <c r="C631" s="255"/>
      <c r="D631" s="234" t="s">
        <v>164</v>
      </c>
      <c r="E631" s="256" t="s">
        <v>1</v>
      </c>
      <c r="F631" s="257" t="s">
        <v>170</v>
      </c>
      <c r="G631" s="255"/>
      <c r="H631" s="258">
        <v>0.089999999999999997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4" t="s">
        <v>164</v>
      </c>
      <c r="AU631" s="264" t="s">
        <v>92</v>
      </c>
      <c r="AV631" s="15" t="s">
        <v>162</v>
      </c>
      <c r="AW631" s="15" t="s">
        <v>39</v>
      </c>
      <c r="AX631" s="15" t="s">
        <v>90</v>
      </c>
      <c r="AY631" s="264" t="s">
        <v>155</v>
      </c>
    </row>
    <row r="632" s="2" customFormat="1" ht="33" customHeight="1">
      <c r="A632" s="39"/>
      <c r="B632" s="40"/>
      <c r="C632" s="219" t="s">
        <v>786</v>
      </c>
      <c r="D632" s="219" t="s">
        <v>157</v>
      </c>
      <c r="E632" s="220" t="s">
        <v>787</v>
      </c>
      <c r="F632" s="221" t="s">
        <v>788</v>
      </c>
      <c r="G632" s="222" t="s">
        <v>160</v>
      </c>
      <c r="H632" s="223">
        <v>115.01000000000001</v>
      </c>
      <c r="I632" s="224"/>
      <c r="J632" s="225">
        <f>ROUND(I632*H632,2)</f>
        <v>0</v>
      </c>
      <c r="K632" s="221" t="s">
        <v>1</v>
      </c>
      <c r="L632" s="45"/>
      <c r="M632" s="226" t="s">
        <v>1</v>
      </c>
      <c r="N632" s="227" t="s">
        <v>47</v>
      </c>
      <c r="O632" s="92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259</v>
      </c>
      <c r="AT632" s="230" t="s">
        <v>157</v>
      </c>
      <c r="AU632" s="230" t="s">
        <v>92</v>
      </c>
      <c r="AY632" s="17" t="s">
        <v>155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7" t="s">
        <v>90</v>
      </c>
      <c r="BK632" s="231">
        <f>ROUND(I632*H632,2)</f>
        <v>0</v>
      </c>
      <c r="BL632" s="17" t="s">
        <v>259</v>
      </c>
      <c r="BM632" s="230" t="s">
        <v>789</v>
      </c>
    </row>
    <row r="633" s="13" customFormat="1">
      <c r="A633" s="13"/>
      <c r="B633" s="232"/>
      <c r="C633" s="233"/>
      <c r="D633" s="234" t="s">
        <v>164</v>
      </c>
      <c r="E633" s="235" t="s">
        <v>1</v>
      </c>
      <c r="F633" s="236" t="s">
        <v>790</v>
      </c>
      <c r="G633" s="233"/>
      <c r="H633" s="235" t="s">
        <v>1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164</v>
      </c>
      <c r="AU633" s="242" t="s">
        <v>92</v>
      </c>
      <c r="AV633" s="13" t="s">
        <v>90</v>
      </c>
      <c r="AW633" s="13" t="s">
        <v>39</v>
      </c>
      <c r="AX633" s="13" t="s">
        <v>82</v>
      </c>
      <c r="AY633" s="242" t="s">
        <v>155</v>
      </c>
    </row>
    <row r="634" s="14" customFormat="1">
      <c r="A634" s="14"/>
      <c r="B634" s="243"/>
      <c r="C634" s="244"/>
      <c r="D634" s="234" t="s">
        <v>164</v>
      </c>
      <c r="E634" s="245" t="s">
        <v>1</v>
      </c>
      <c r="F634" s="246" t="s">
        <v>768</v>
      </c>
      <c r="G634" s="244"/>
      <c r="H634" s="247">
        <v>34.649999999999999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164</v>
      </c>
      <c r="AU634" s="253" t="s">
        <v>92</v>
      </c>
      <c r="AV634" s="14" t="s">
        <v>92</v>
      </c>
      <c r="AW634" s="14" t="s">
        <v>39</v>
      </c>
      <c r="AX634" s="14" t="s">
        <v>82</v>
      </c>
      <c r="AY634" s="253" t="s">
        <v>155</v>
      </c>
    </row>
    <row r="635" s="13" customFormat="1">
      <c r="A635" s="13"/>
      <c r="B635" s="232"/>
      <c r="C635" s="233"/>
      <c r="D635" s="234" t="s">
        <v>164</v>
      </c>
      <c r="E635" s="235" t="s">
        <v>1</v>
      </c>
      <c r="F635" s="236" t="s">
        <v>791</v>
      </c>
      <c r="G635" s="233"/>
      <c r="H635" s="235" t="s">
        <v>1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164</v>
      </c>
      <c r="AU635" s="242" t="s">
        <v>92</v>
      </c>
      <c r="AV635" s="13" t="s">
        <v>90</v>
      </c>
      <c r="AW635" s="13" t="s">
        <v>39</v>
      </c>
      <c r="AX635" s="13" t="s">
        <v>82</v>
      </c>
      <c r="AY635" s="242" t="s">
        <v>155</v>
      </c>
    </row>
    <row r="636" s="13" customFormat="1">
      <c r="A636" s="13"/>
      <c r="B636" s="232"/>
      <c r="C636" s="233"/>
      <c r="D636" s="234" t="s">
        <v>164</v>
      </c>
      <c r="E636" s="235" t="s">
        <v>1</v>
      </c>
      <c r="F636" s="236" t="s">
        <v>792</v>
      </c>
      <c r="G636" s="233"/>
      <c r="H636" s="235" t="s">
        <v>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164</v>
      </c>
      <c r="AU636" s="242" t="s">
        <v>92</v>
      </c>
      <c r="AV636" s="13" t="s">
        <v>90</v>
      </c>
      <c r="AW636" s="13" t="s">
        <v>39</v>
      </c>
      <c r="AX636" s="13" t="s">
        <v>82</v>
      </c>
      <c r="AY636" s="242" t="s">
        <v>155</v>
      </c>
    </row>
    <row r="637" s="14" customFormat="1">
      <c r="A637" s="14"/>
      <c r="B637" s="243"/>
      <c r="C637" s="244"/>
      <c r="D637" s="234" t="s">
        <v>164</v>
      </c>
      <c r="E637" s="245" t="s">
        <v>1</v>
      </c>
      <c r="F637" s="246" t="s">
        <v>793</v>
      </c>
      <c r="G637" s="244"/>
      <c r="H637" s="247">
        <v>40.18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164</v>
      </c>
      <c r="AU637" s="253" t="s">
        <v>92</v>
      </c>
      <c r="AV637" s="14" t="s">
        <v>92</v>
      </c>
      <c r="AW637" s="14" t="s">
        <v>39</v>
      </c>
      <c r="AX637" s="14" t="s">
        <v>82</v>
      </c>
      <c r="AY637" s="253" t="s">
        <v>155</v>
      </c>
    </row>
    <row r="638" s="13" customFormat="1">
      <c r="A638" s="13"/>
      <c r="B638" s="232"/>
      <c r="C638" s="233"/>
      <c r="D638" s="234" t="s">
        <v>164</v>
      </c>
      <c r="E638" s="235" t="s">
        <v>1</v>
      </c>
      <c r="F638" s="236" t="s">
        <v>794</v>
      </c>
      <c r="G638" s="233"/>
      <c r="H638" s="235" t="s">
        <v>1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164</v>
      </c>
      <c r="AU638" s="242" t="s">
        <v>92</v>
      </c>
      <c r="AV638" s="13" t="s">
        <v>90</v>
      </c>
      <c r="AW638" s="13" t="s">
        <v>39</v>
      </c>
      <c r="AX638" s="13" t="s">
        <v>82</v>
      </c>
      <c r="AY638" s="242" t="s">
        <v>155</v>
      </c>
    </row>
    <row r="639" s="14" customFormat="1">
      <c r="A639" s="14"/>
      <c r="B639" s="243"/>
      <c r="C639" s="244"/>
      <c r="D639" s="234" t="s">
        <v>164</v>
      </c>
      <c r="E639" s="245" t="s">
        <v>1</v>
      </c>
      <c r="F639" s="246" t="s">
        <v>793</v>
      </c>
      <c r="G639" s="244"/>
      <c r="H639" s="247">
        <v>40.18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3" t="s">
        <v>164</v>
      </c>
      <c r="AU639" s="253" t="s">
        <v>92</v>
      </c>
      <c r="AV639" s="14" t="s">
        <v>92</v>
      </c>
      <c r="AW639" s="14" t="s">
        <v>39</v>
      </c>
      <c r="AX639" s="14" t="s">
        <v>82</v>
      </c>
      <c r="AY639" s="253" t="s">
        <v>155</v>
      </c>
    </row>
    <row r="640" s="15" customFormat="1">
      <c r="A640" s="15"/>
      <c r="B640" s="254"/>
      <c r="C640" s="255"/>
      <c r="D640" s="234" t="s">
        <v>164</v>
      </c>
      <c r="E640" s="256" t="s">
        <v>1</v>
      </c>
      <c r="F640" s="257" t="s">
        <v>170</v>
      </c>
      <c r="G640" s="255"/>
      <c r="H640" s="258">
        <v>115.00999999999999</v>
      </c>
      <c r="I640" s="259"/>
      <c r="J640" s="255"/>
      <c r="K640" s="255"/>
      <c r="L640" s="260"/>
      <c r="M640" s="261"/>
      <c r="N640" s="262"/>
      <c r="O640" s="262"/>
      <c r="P640" s="262"/>
      <c r="Q640" s="262"/>
      <c r="R640" s="262"/>
      <c r="S640" s="262"/>
      <c r="T640" s="263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4" t="s">
        <v>164</v>
      </c>
      <c r="AU640" s="264" t="s">
        <v>92</v>
      </c>
      <c r="AV640" s="15" t="s">
        <v>162</v>
      </c>
      <c r="AW640" s="15" t="s">
        <v>39</v>
      </c>
      <c r="AX640" s="15" t="s">
        <v>90</v>
      </c>
      <c r="AY640" s="264" t="s">
        <v>155</v>
      </c>
    </row>
    <row r="641" s="2" customFormat="1" ht="33" customHeight="1">
      <c r="A641" s="39"/>
      <c r="B641" s="40"/>
      <c r="C641" s="219" t="s">
        <v>795</v>
      </c>
      <c r="D641" s="219" t="s">
        <v>157</v>
      </c>
      <c r="E641" s="220" t="s">
        <v>796</v>
      </c>
      <c r="F641" s="221" t="s">
        <v>797</v>
      </c>
      <c r="G641" s="222" t="s">
        <v>182</v>
      </c>
      <c r="H641" s="223">
        <v>25.129999999999999</v>
      </c>
      <c r="I641" s="224"/>
      <c r="J641" s="225">
        <f>ROUND(I641*H641,2)</f>
        <v>0</v>
      </c>
      <c r="K641" s="221" t="s">
        <v>1</v>
      </c>
      <c r="L641" s="45"/>
      <c r="M641" s="226" t="s">
        <v>1</v>
      </c>
      <c r="N641" s="227" t="s">
        <v>47</v>
      </c>
      <c r="O641" s="92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259</v>
      </c>
      <c r="AT641" s="230" t="s">
        <v>157</v>
      </c>
      <c r="AU641" s="230" t="s">
        <v>92</v>
      </c>
      <c r="AY641" s="17" t="s">
        <v>155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7" t="s">
        <v>90</v>
      </c>
      <c r="BK641" s="231">
        <f>ROUND(I641*H641,2)</f>
        <v>0</v>
      </c>
      <c r="BL641" s="17" t="s">
        <v>259</v>
      </c>
      <c r="BM641" s="230" t="s">
        <v>798</v>
      </c>
    </row>
    <row r="642" s="2" customFormat="1">
      <c r="A642" s="39"/>
      <c r="B642" s="40"/>
      <c r="C642" s="41"/>
      <c r="D642" s="234" t="s">
        <v>567</v>
      </c>
      <c r="E642" s="41"/>
      <c r="F642" s="275" t="s">
        <v>799</v>
      </c>
      <c r="G642" s="41"/>
      <c r="H642" s="41"/>
      <c r="I642" s="276"/>
      <c r="J642" s="41"/>
      <c r="K642" s="41"/>
      <c r="L642" s="45"/>
      <c r="M642" s="277"/>
      <c r="N642" s="278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7" t="s">
        <v>567</v>
      </c>
      <c r="AU642" s="17" t="s">
        <v>92</v>
      </c>
    </row>
    <row r="643" s="14" customFormat="1">
      <c r="A643" s="14"/>
      <c r="B643" s="243"/>
      <c r="C643" s="244"/>
      <c r="D643" s="234" t="s">
        <v>164</v>
      </c>
      <c r="E643" s="245" t="s">
        <v>1</v>
      </c>
      <c r="F643" s="246" t="s">
        <v>800</v>
      </c>
      <c r="G643" s="244"/>
      <c r="H643" s="247">
        <v>13.289999999999999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164</v>
      </c>
      <c r="AU643" s="253" t="s">
        <v>92</v>
      </c>
      <c r="AV643" s="14" t="s">
        <v>92</v>
      </c>
      <c r="AW643" s="14" t="s">
        <v>39</v>
      </c>
      <c r="AX643" s="14" t="s">
        <v>82</v>
      </c>
      <c r="AY643" s="253" t="s">
        <v>155</v>
      </c>
    </row>
    <row r="644" s="14" customFormat="1">
      <c r="A644" s="14"/>
      <c r="B644" s="243"/>
      <c r="C644" s="244"/>
      <c r="D644" s="234" t="s">
        <v>164</v>
      </c>
      <c r="E644" s="245" t="s">
        <v>1</v>
      </c>
      <c r="F644" s="246" t="s">
        <v>801</v>
      </c>
      <c r="G644" s="244"/>
      <c r="H644" s="247">
        <v>11.84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164</v>
      </c>
      <c r="AU644" s="253" t="s">
        <v>92</v>
      </c>
      <c r="AV644" s="14" t="s">
        <v>92</v>
      </c>
      <c r="AW644" s="14" t="s">
        <v>39</v>
      </c>
      <c r="AX644" s="14" t="s">
        <v>82</v>
      </c>
      <c r="AY644" s="253" t="s">
        <v>155</v>
      </c>
    </row>
    <row r="645" s="15" customFormat="1">
      <c r="A645" s="15"/>
      <c r="B645" s="254"/>
      <c r="C645" s="255"/>
      <c r="D645" s="234" t="s">
        <v>164</v>
      </c>
      <c r="E645" s="256" t="s">
        <v>1</v>
      </c>
      <c r="F645" s="257" t="s">
        <v>170</v>
      </c>
      <c r="G645" s="255"/>
      <c r="H645" s="258">
        <v>25.129999999999999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4" t="s">
        <v>164</v>
      </c>
      <c r="AU645" s="264" t="s">
        <v>92</v>
      </c>
      <c r="AV645" s="15" t="s">
        <v>162</v>
      </c>
      <c r="AW645" s="15" t="s">
        <v>39</v>
      </c>
      <c r="AX645" s="15" t="s">
        <v>90</v>
      </c>
      <c r="AY645" s="264" t="s">
        <v>155</v>
      </c>
    </row>
    <row r="646" s="2" customFormat="1" ht="24.15" customHeight="1">
      <c r="A646" s="39"/>
      <c r="B646" s="40"/>
      <c r="C646" s="219" t="s">
        <v>802</v>
      </c>
      <c r="D646" s="219" t="s">
        <v>157</v>
      </c>
      <c r="E646" s="220" t="s">
        <v>803</v>
      </c>
      <c r="F646" s="221" t="s">
        <v>804</v>
      </c>
      <c r="G646" s="222" t="s">
        <v>805</v>
      </c>
      <c r="H646" s="279"/>
      <c r="I646" s="224"/>
      <c r="J646" s="225">
        <f>ROUND(I646*H646,2)</f>
        <v>0</v>
      </c>
      <c r="K646" s="221" t="s">
        <v>161</v>
      </c>
      <c r="L646" s="45"/>
      <c r="M646" s="226" t="s">
        <v>1</v>
      </c>
      <c r="N646" s="227" t="s">
        <v>47</v>
      </c>
      <c r="O646" s="92"/>
      <c r="P646" s="228">
        <f>O646*H646</f>
        <v>0</v>
      </c>
      <c r="Q646" s="228">
        <v>0</v>
      </c>
      <c r="R646" s="228">
        <f>Q646*H646</f>
        <v>0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259</v>
      </c>
      <c r="AT646" s="230" t="s">
        <v>157</v>
      </c>
      <c r="AU646" s="230" t="s">
        <v>92</v>
      </c>
      <c r="AY646" s="17" t="s">
        <v>155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7" t="s">
        <v>90</v>
      </c>
      <c r="BK646" s="231">
        <f>ROUND(I646*H646,2)</f>
        <v>0</v>
      </c>
      <c r="BL646" s="17" t="s">
        <v>259</v>
      </c>
      <c r="BM646" s="230" t="s">
        <v>806</v>
      </c>
    </row>
    <row r="647" s="12" customFormat="1" ht="25.92" customHeight="1">
      <c r="A647" s="12"/>
      <c r="B647" s="203"/>
      <c r="C647" s="204"/>
      <c r="D647" s="205" t="s">
        <v>81</v>
      </c>
      <c r="E647" s="206" t="s">
        <v>254</v>
      </c>
      <c r="F647" s="206" t="s">
        <v>807</v>
      </c>
      <c r="G647" s="204"/>
      <c r="H647" s="204"/>
      <c r="I647" s="207"/>
      <c r="J647" s="208">
        <f>BK647</f>
        <v>0</v>
      </c>
      <c r="K647" s="204"/>
      <c r="L647" s="209"/>
      <c r="M647" s="210"/>
      <c r="N647" s="211"/>
      <c r="O647" s="211"/>
      <c r="P647" s="212">
        <f>P648</f>
        <v>0</v>
      </c>
      <c r="Q647" s="211"/>
      <c r="R647" s="212">
        <f>R648</f>
        <v>0</v>
      </c>
      <c r="S647" s="211"/>
      <c r="T647" s="213">
        <f>T648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4" t="s">
        <v>174</v>
      </c>
      <c r="AT647" s="215" t="s">
        <v>81</v>
      </c>
      <c r="AU647" s="215" t="s">
        <v>82</v>
      </c>
      <c r="AY647" s="214" t="s">
        <v>155</v>
      </c>
      <c r="BK647" s="216">
        <f>BK648</f>
        <v>0</v>
      </c>
    </row>
    <row r="648" s="12" customFormat="1" ht="22.8" customHeight="1">
      <c r="A648" s="12"/>
      <c r="B648" s="203"/>
      <c r="C648" s="204"/>
      <c r="D648" s="205" t="s">
        <v>81</v>
      </c>
      <c r="E648" s="217" t="s">
        <v>808</v>
      </c>
      <c r="F648" s="217" t="s">
        <v>809</v>
      </c>
      <c r="G648" s="204"/>
      <c r="H648" s="204"/>
      <c r="I648" s="207"/>
      <c r="J648" s="218">
        <f>BK648</f>
        <v>0</v>
      </c>
      <c r="K648" s="204"/>
      <c r="L648" s="209"/>
      <c r="M648" s="210"/>
      <c r="N648" s="211"/>
      <c r="O648" s="211"/>
      <c r="P648" s="212">
        <f>SUM(P649:P655)</f>
        <v>0</v>
      </c>
      <c r="Q648" s="211"/>
      <c r="R648" s="212">
        <f>SUM(R649:R655)</f>
        <v>0</v>
      </c>
      <c r="S648" s="211"/>
      <c r="T648" s="213">
        <f>SUM(T649:T655)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4" t="s">
        <v>174</v>
      </c>
      <c r="AT648" s="215" t="s">
        <v>81</v>
      </c>
      <c r="AU648" s="215" t="s">
        <v>90</v>
      </c>
      <c r="AY648" s="214" t="s">
        <v>155</v>
      </c>
      <c r="BK648" s="216">
        <f>SUM(BK649:BK655)</f>
        <v>0</v>
      </c>
    </row>
    <row r="649" s="2" customFormat="1" ht="24.15" customHeight="1">
      <c r="A649" s="39"/>
      <c r="B649" s="40"/>
      <c r="C649" s="219" t="s">
        <v>810</v>
      </c>
      <c r="D649" s="219" t="s">
        <v>157</v>
      </c>
      <c r="E649" s="220" t="s">
        <v>811</v>
      </c>
      <c r="F649" s="221" t="s">
        <v>812</v>
      </c>
      <c r="G649" s="222" t="s">
        <v>813</v>
      </c>
      <c r="H649" s="223">
        <v>2</v>
      </c>
      <c r="I649" s="224"/>
      <c r="J649" s="225">
        <f>ROUND(I649*H649,2)</f>
        <v>0</v>
      </c>
      <c r="K649" s="221" t="s">
        <v>1</v>
      </c>
      <c r="L649" s="45"/>
      <c r="M649" s="226" t="s">
        <v>1</v>
      </c>
      <c r="N649" s="227" t="s">
        <v>47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563</v>
      </c>
      <c r="AT649" s="230" t="s">
        <v>157</v>
      </c>
      <c r="AU649" s="230" t="s">
        <v>92</v>
      </c>
      <c r="AY649" s="17" t="s">
        <v>155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7" t="s">
        <v>90</v>
      </c>
      <c r="BK649" s="231">
        <f>ROUND(I649*H649,2)</f>
        <v>0</v>
      </c>
      <c r="BL649" s="17" t="s">
        <v>563</v>
      </c>
      <c r="BM649" s="230" t="s">
        <v>814</v>
      </c>
    </row>
    <row r="650" s="2" customFormat="1">
      <c r="A650" s="39"/>
      <c r="B650" s="40"/>
      <c r="C650" s="41"/>
      <c r="D650" s="234" t="s">
        <v>567</v>
      </c>
      <c r="E650" s="41"/>
      <c r="F650" s="275" t="s">
        <v>815</v>
      </c>
      <c r="G650" s="41"/>
      <c r="H650" s="41"/>
      <c r="I650" s="276"/>
      <c r="J650" s="41"/>
      <c r="K650" s="41"/>
      <c r="L650" s="45"/>
      <c r="M650" s="277"/>
      <c r="N650" s="278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7" t="s">
        <v>567</v>
      </c>
      <c r="AU650" s="17" t="s">
        <v>92</v>
      </c>
    </row>
    <row r="651" s="13" customFormat="1">
      <c r="A651" s="13"/>
      <c r="B651" s="232"/>
      <c r="C651" s="233"/>
      <c r="D651" s="234" t="s">
        <v>164</v>
      </c>
      <c r="E651" s="235" t="s">
        <v>1</v>
      </c>
      <c r="F651" s="236" t="s">
        <v>816</v>
      </c>
      <c r="G651" s="233"/>
      <c r="H651" s="235" t="s">
        <v>1</v>
      </c>
      <c r="I651" s="237"/>
      <c r="J651" s="233"/>
      <c r="K651" s="233"/>
      <c r="L651" s="238"/>
      <c r="M651" s="239"/>
      <c r="N651" s="240"/>
      <c r="O651" s="240"/>
      <c r="P651" s="240"/>
      <c r="Q651" s="240"/>
      <c r="R651" s="240"/>
      <c r="S651" s="240"/>
      <c r="T651" s="24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2" t="s">
        <v>164</v>
      </c>
      <c r="AU651" s="242" t="s">
        <v>92</v>
      </c>
      <c r="AV651" s="13" t="s">
        <v>90</v>
      </c>
      <c r="AW651" s="13" t="s">
        <v>39</v>
      </c>
      <c r="AX651" s="13" t="s">
        <v>82</v>
      </c>
      <c r="AY651" s="242" t="s">
        <v>155</v>
      </c>
    </row>
    <row r="652" s="14" customFormat="1">
      <c r="A652" s="14"/>
      <c r="B652" s="243"/>
      <c r="C652" s="244"/>
      <c r="D652" s="234" t="s">
        <v>164</v>
      </c>
      <c r="E652" s="245" t="s">
        <v>1</v>
      </c>
      <c r="F652" s="246" t="s">
        <v>90</v>
      </c>
      <c r="G652" s="244"/>
      <c r="H652" s="247">
        <v>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164</v>
      </c>
      <c r="AU652" s="253" t="s">
        <v>92</v>
      </c>
      <c r="AV652" s="14" t="s">
        <v>92</v>
      </c>
      <c r="AW652" s="14" t="s">
        <v>39</v>
      </c>
      <c r="AX652" s="14" t="s">
        <v>82</v>
      </c>
      <c r="AY652" s="253" t="s">
        <v>155</v>
      </c>
    </row>
    <row r="653" s="13" customFormat="1">
      <c r="A653" s="13"/>
      <c r="B653" s="232"/>
      <c r="C653" s="233"/>
      <c r="D653" s="234" t="s">
        <v>164</v>
      </c>
      <c r="E653" s="235" t="s">
        <v>1</v>
      </c>
      <c r="F653" s="236" t="s">
        <v>817</v>
      </c>
      <c r="G653" s="233"/>
      <c r="H653" s="235" t="s">
        <v>1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2" t="s">
        <v>164</v>
      </c>
      <c r="AU653" s="242" t="s">
        <v>92</v>
      </c>
      <c r="AV653" s="13" t="s">
        <v>90</v>
      </c>
      <c r="AW653" s="13" t="s">
        <v>39</v>
      </c>
      <c r="AX653" s="13" t="s">
        <v>82</v>
      </c>
      <c r="AY653" s="242" t="s">
        <v>155</v>
      </c>
    </row>
    <row r="654" s="14" customFormat="1">
      <c r="A654" s="14"/>
      <c r="B654" s="243"/>
      <c r="C654" s="244"/>
      <c r="D654" s="234" t="s">
        <v>164</v>
      </c>
      <c r="E654" s="245" t="s">
        <v>1</v>
      </c>
      <c r="F654" s="246" t="s">
        <v>90</v>
      </c>
      <c r="G654" s="244"/>
      <c r="H654" s="247">
        <v>1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164</v>
      </c>
      <c r="AU654" s="253" t="s">
        <v>92</v>
      </c>
      <c r="AV654" s="14" t="s">
        <v>92</v>
      </c>
      <c r="AW654" s="14" t="s">
        <v>39</v>
      </c>
      <c r="AX654" s="14" t="s">
        <v>82</v>
      </c>
      <c r="AY654" s="253" t="s">
        <v>155</v>
      </c>
    </row>
    <row r="655" s="15" customFormat="1">
      <c r="A655" s="15"/>
      <c r="B655" s="254"/>
      <c r="C655" s="255"/>
      <c r="D655" s="234" t="s">
        <v>164</v>
      </c>
      <c r="E655" s="256" t="s">
        <v>1</v>
      </c>
      <c r="F655" s="257" t="s">
        <v>170</v>
      </c>
      <c r="G655" s="255"/>
      <c r="H655" s="258">
        <v>2</v>
      </c>
      <c r="I655" s="259"/>
      <c r="J655" s="255"/>
      <c r="K655" s="255"/>
      <c r="L655" s="260"/>
      <c r="M655" s="280"/>
      <c r="N655" s="281"/>
      <c r="O655" s="281"/>
      <c r="P655" s="281"/>
      <c r="Q655" s="281"/>
      <c r="R655" s="281"/>
      <c r="S655" s="281"/>
      <c r="T655" s="282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4" t="s">
        <v>164</v>
      </c>
      <c r="AU655" s="264" t="s">
        <v>92</v>
      </c>
      <c r="AV655" s="15" t="s">
        <v>162</v>
      </c>
      <c r="AW655" s="15" t="s">
        <v>39</v>
      </c>
      <c r="AX655" s="15" t="s">
        <v>90</v>
      </c>
      <c r="AY655" s="264" t="s">
        <v>155</v>
      </c>
    </row>
    <row r="656" s="2" customFormat="1" ht="6.96" customHeight="1">
      <c r="A656" s="39"/>
      <c r="B656" s="67"/>
      <c r="C656" s="68"/>
      <c r="D656" s="68"/>
      <c r="E656" s="68"/>
      <c r="F656" s="68"/>
      <c r="G656" s="68"/>
      <c r="H656" s="68"/>
      <c r="I656" s="68"/>
      <c r="J656" s="68"/>
      <c r="K656" s="68"/>
      <c r="L656" s="45"/>
      <c r="M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</row>
  </sheetData>
  <sheetProtection sheet="1" autoFilter="0" formatColumns="0" formatRows="0" objects="1" scenarios="1" spinCount="100000" saltValue="v63iMFeR1PZAuVx9W3KJEg4/W7MuTbiy8KPumxvz+uIMwbV5JQT1EwcWEFJq18oxm56MYcUhUz1g6jahsKP8Hg==" hashValue="APOgbg0Sie4y7HJIpjNJijI0ZmdFuNW7XfSEzyq3A4avMMu8y9LCUwDTfwC8AmvCVG16Y8qhjkWM7ReEDJHODg==" algorithmName="SHA-512" password="CC35"/>
  <autoFilter ref="C129:K65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119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120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ROUND((SUM(BE119:BE189)),  2)</f>
        <v>0</v>
      </c>
      <c r="G33" s="39"/>
      <c r="H33" s="39"/>
      <c r="I33" s="156">
        <v>0.20999999999999999</v>
      </c>
      <c r="J33" s="155">
        <f>ROUND(((SUM(BE119:BE189))*I33),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ROUND((SUM(BF119:BF189)),  2)</f>
        <v>0</v>
      </c>
      <c r="G34" s="39"/>
      <c r="H34" s="39"/>
      <c r="I34" s="156">
        <v>0.14999999999999999</v>
      </c>
      <c r="J34" s="155">
        <f>ROUND(((SUM(BF119:BF189))*I34),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ROUND((SUM(BG119:BG189)),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ROUND((SUM(BH119:BH189)),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ROUND((SUM(BI119:BI189)),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SO1-02 - Železniční svršek - most  km 19,327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Egneza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126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819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820</v>
      </c>
      <c r="E99" s="183"/>
      <c r="F99" s="183"/>
      <c r="G99" s="183"/>
      <c r="H99" s="183"/>
      <c r="I99" s="183"/>
      <c r="J99" s="184">
        <f>J169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140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Oprava mostů v úseku Rožnov – Černý Kříž</v>
      </c>
      <c r="F109" s="32"/>
      <c r="G109" s="32"/>
      <c r="H109" s="32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SO1-02 - Železniční svršek - most  km 19,327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21</v>
      </c>
      <c r="D113" s="41"/>
      <c r="E113" s="41"/>
      <c r="F113" s="27" t="str">
        <f>F12</f>
        <v>Plešovice</v>
      </c>
      <c r="G113" s="41"/>
      <c r="H113" s="41"/>
      <c r="I113" s="32" t="s">
        <v>23</v>
      </c>
      <c r="J113" s="80" t="str">
        <f>IF(J12="","",J12)</f>
        <v>21. 9. 2022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2" t="s">
        <v>29</v>
      </c>
      <c r="D115" s="41"/>
      <c r="E115" s="41"/>
      <c r="F115" s="27" t="str">
        <f>E15</f>
        <v>Správa železnic, státní organizace</v>
      </c>
      <c r="G115" s="41"/>
      <c r="H115" s="41"/>
      <c r="I115" s="32" t="s">
        <v>37</v>
      </c>
      <c r="J115" s="37" t="str">
        <f>E21</f>
        <v>Egneza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35</v>
      </c>
      <c r="D116" s="41"/>
      <c r="E116" s="41"/>
      <c r="F116" s="27" t="str">
        <f>IF(E18="","",E18)</f>
        <v>Vyplň údaj</v>
      </c>
      <c r="G116" s="41"/>
      <c r="H116" s="41"/>
      <c r="I116" s="32" t="s">
        <v>40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141</v>
      </c>
      <c r="D118" s="195" t="s">
        <v>67</v>
      </c>
      <c r="E118" s="195" t="s">
        <v>63</v>
      </c>
      <c r="F118" s="195" t="s">
        <v>64</v>
      </c>
      <c r="G118" s="195" t="s">
        <v>142</v>
      </c>
      <c r="H118" s="195" t="s">
        <v>143</v>
      </c>
      <c r="I118" s="195" t="s">
        <v>144</v>
      </c>
      <c r="J118" s="195" t="s">
        <v>123</v>
      </c>
      <c r="K118" s="196" t="s">
        <v>145</v>
      </c>
      <c r="L118" s="197"/>
      <c r="M118" s="101" t="s">
        <v>1</v>
      </c>
      <c r="N118" s="102" t="s">
        <v>46</v>
      </c>
      <c r="O118" s="102" t="s">
        <v>146</v>
      </c>
      <c r="P118" s="102" t="s">
        <v>147</v>
      </c>
      <c r="Q118" s="102" t="s">
        <v>148</v>
      </c>
      <c r="R118" s="102" t="s">
        <v>149</v>
      </c>
      <c r="S118" s="102" t="s">
        <v>150</v>
      </c>
      <c r="T118" s="103" t="s">
        <v>151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152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P120+P169</f>
        <v>0</v>
      </c>
      <c r="Q119" s="105"/>
      <c r="R119" s="200">
        <f>R120+R169</f>
        <v>136.96635999999998</v>
      </c>
      <c r="S119" s="105"/>
      <c r="T119" s="201">
        <f>T120+T169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81</v>
      </c>
      <c r="AU119" s="17" t="s">
        <v>125</v>
      </c>
      <c r="BK119" s="202">
        <f>BK120+BK169</f>
        <v>0</v>
      </c>
    </row>
    <row r="120" s="12" customFormat="1" ht="25.92" customHeight="1">
      <c r="A120" s="12"/>
      <c r="B120" s="203"/>
      <c r="C120" s="204"/>
      <c r="D120" s="205" t="s">
        <v>81</v>
      </c>
      <c r="E120" s="206" t="s">
        <v>153</v>
      </c>
      <c r="F120" s="206" t="s">
        <v>154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136.96635999999998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90</v>
      </c>
      <c r="AT120" s="215" t="s">
        <v>81</v>
      </c>
      <c r="AU120" s="215" t="s">
        <v>82</v>
      </c>
      <c r="AY120" s="214" t="s">
        <v>155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81</v>
      </c>
      <c r="E121" s="217" t="s">
        <v>186</v>
      </c>
      <c r="F121" s="217" t="s">
        <v>821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SUM(P122:P168)</f>
        <v>0</v>
      </c>
      <c r="Q121" s="211"/>
      <c r="R121" s="212">
        <f>SUM(R122:R168)</f>
        <v>136.96635999999998</v>
      </c>
      <c r="S121" s="211"/>
      <c r="T121" s="213">
        <f>SUM(T122:T168)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90</v>
      </c>
      <c r="AT121" s="215" t="s">
        <v>81</v>
      </c>
      <c r="AU121" s="215" t="s">
        <v>90</v>
      </c>
      <c r="AY121" s="214" t="s">
        <v>155</v>
      </c>
      <c r="BK121" s="216">
        <f>SUM(BK122:BK168)</f>
        <v>0</v>
      </c>
    </row>
    <row r="122" s="2" customFormat="1" ht="24.15" customHeight="1">
      <c r="A122" s="39"/>
      <c r="B122" s="40"/>
      <c r="C122" s="219" t="s">
        <v>90</v>
      </c>
      <c r="D122" s="219" t="s">
        <v>157</v>
      </c>
      <c r="E122" s="220" t="s">
        <v>822</v>
      </c>
      <c r="F122" s="221" t="s">
        <v>823</v>
      </c>
      <c r="G122" s="222" t="s">
        <v>160</v>
      </c>
      <c r="H122" s="223">
        <v>33.039999999999999</v>
      </c>
      <c r="I122" s="224"/>
      <c r="J122" s="225">
        <f>ROUND(I122*H122,2)</f>
        <v>0</v>
      </c>
      <c r="K122" s="221" t="s">
        <v>824</v>
      </c>
      <c r="L122" s="45"/>
      <c r="M122" s="226" t="s">
        <v>1</v>
      </c>
      <c r="N122" s="227" t="s">
        <v>47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162</v>
      </c>
      <c r="AT122" s="230" t="s">
        <v>157</v>
      </c>
      <c r="AU122" s="230" t="s">
        <v>92</v>
      </c>
      <c r="AY122" s="17" t="s">
        <v>155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90</v>
      </c>
      <c r="BK122" s="231">
        <f>ROUND(I122*H122,2)</f>
        <v>0</v>
      </c>
      <c r="BL122" s="17" t="s">
        <v>162</v>
      </c>
      <c r="BM122" s="230" t="s">
        <v>825</v>
      </c>
    </row>
    <row r="123" s="14" customFormat="1">
      <c r="A123" s="14"/>
      <c r="B123" s="243"/>
      <c r="C123" s="244"/>
      <c r="D123" s="234" t="s">
        <v>164</v>
      </c>
      <c r="E123" s="245" t="s">
        <v>1</v>
      </c>
      <c r="F123" s="246" t="s">
        <v>826</v>
      </c>
      <c r="G123" s="244"/>
      <c r="H123" s="247">
        <v>19.039999999999999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164</v>
      </c>
      <c r="AU123" s="253" t="s">
        <v>92</v>
      </c>
      <c r="AV123" s="14" t="s">
        <v>92</v>
      </c>
      <c r="AW123" s="14" t="s">
        <v>39</v>
      </c>
      <c r="AX123" s="14" t="s">
        <v>82</v>
      </c>
      <c r="AY123" s="253" t="s">
        <v>155</v>
      </c>
    </row>
    <row r="124" s="14" customFormat="1">
      <c r="A124" s="14"/>
      <c r="B124" s="243"/>
      <c r="C124" s="244"/>
      <c r="D124" s="234" t="s">
        <v>164</v>
      </c>
      <c r="E124" s="245" t="s">
        <v>1</v>
      </c>
      <c r="F124" s="246" t="s">
        <v>827</v>
      </c>
      <c r="G124" s="244"/>
      <c r="H124" s="247">
        <v>14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164</v>
      </c>
      <c r="AU124" s="253" t="s">
        <v>92</v>
      </c>
      <c r="AV124" s="14" t="s">
        <v>92</v>
      </c>
      <c r="AW124" s="14" t="s">
        <v>39</v>
      </c>
      <c r="AX124" s="14" t="s">
        <v>82</v>
      </c>
      <c r="AY124" s="253" t="s">
        <v>155</v>
      </c>
    </row>
    <row r="125" s="15" customFormat="1">
      <c r="A125" s="15"/>
      <c r="B125" s="254"/>
      <c r="C125" s="255"/>
      <c r="D125" s="234" t="s">
        <v>164</v>
      </c>
      <c r="E125" s="256" t="s">
        <v>1</v>
      </c>
      <c r="F125" s="257" t="s">
        <v>170</v>
      </c>
      <c r="G125" s="255"/>
      <c r="H125" s="258">
        <v>33.039999999999999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164</v>
      </c>
      <c r="AU125" s="264" t="s">
        <v>92</v>
      </c>
      <c r="AV125" s="15" t="s">
        <v>162</v>
      </c>
      <c r="AW125" s="15" t="s">
        <v>39</v>
      </c>
      <c r="AX125" s="15" t="s">
        <v>90</v>
      </c>
      <c r="AY125" s="264" t="s">
        <v>155</v>
      </c>
    </row>
    <row r="126" s="2" customFormat="1" ht="16.5" customHeight="1">
      <c r="A126" s="39"/>
      <c r="B126" s="40"/>
      <c r="C126" s="219" t="s">
        <v>92</v>
      </c>
      <c r="D126" s="219" t="s">
        <v>157</v>
      </c>
      <c r="E126" s="220" t="s">
        <v>828</v>
      </c>
      <c r="F126" s="221" t="s">
        <v>829</v>
      </c>
      <c r="G126" s="222" t="s">
        <v>195</v>
      </c>
      <c r="H126" s="223">
        <v>3.3039999999999998</v>
      </c>
      <c r="I126" s="224"/>
      <c r="J126" s="225">
        <f>ROUND(I126*H126,2)</f>
        <v>0</v>
      </c>
      <c r="K126" s="221" t="s">
        <v>824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92</v>
      </c>
      <c r="AY126" s="17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90</v>
      </c>
      <c r="BK126" s="231">
        <f>ROUND(I126*H126,2)</f>
        <v>0</v>
      </c>
      <c r="BL126" s="17" t="s">
        <v>162</v>
      </c>
      <c r="BM126" s="230" t="s">
        <v>830</v>
      </c>
    </row>
    <row r="127" s="14" customFormat="1">
      <c r="A127" s="14"/>
      <c r="B127" s="243"/>
      <c r="C127" s="244"/>
      <c r="D127" s="234" t="s">
        <v>164</v>
      </c>
      <c r="E127" s="245" t="s">
        <v>1</v>
      </c>
      <c r="F127" s="246" t="s">
        <v>831</v>
      </c>
      <c r="G127" s="244"/>
      <c r="H127" s="247">
        <v>3.3039999999999998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164</v>
      </c>
      <c r="AU127" s="253" t="s">
        <v>92</v>
      </c>
      <c r="AV127" s="14" t="s">
        <v>92</v>
      </c>
      <c r="AW127" s="14" t="s">
        <v>39</v>
      </c>
      <c r="AX127" s="14" t="s">
        <v>82</v>
      </c>
      <c r="AY127" s="253" t="s">
        <v>155</v>
      </c>
    </row>
    <row r="128" s="15" customFormat="1">
      <c r="A128" s="15"/>
      <c r="B128" s="254"/>
      <c r="C128" s="255"/>
      <c r="D128" s="234" t="s">
        <v>164</v>
      </c>
      <c r="E128" s="256" t="s">
        <v>1</v>
      </c>
      <c r="F128" s="257" t="s">
        <v>170</v>
      </c>
      <c r="G128" s="255"/>
      <c r="H128" s="258">
        <v>3.3039999999999998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164</v>
      </c>
      <c r="AU128" s="264" t="s">
        <v>92</v>
      </c>
      <c r="AV128" s="15" t="s">
        <v>162</v>
      </c>
      <c r="AW128" s="15" t="s">
        <v>39</v>
      </c>
      <c r="AX128" s="15" t="s">
        <v>90</v>
      </c>
      <c r="AY128" s="264" t="s">
        <v>155</v>
      </c>
    </row>
    <row r="129" s="2" customFormat="1" ht="16.5" customHeight="1">
      <c r="A129" s="39"/>
      <c r="B129" s="40"/>
      <c r="C129" s="265" t="s">
        <v>174</v>
      </c>
      <c r="D129" s="265" t="s">
        <v>254</v>
      </c>
      <c r="E129" s="266" t="s">
        <v>832</v>
      </c>
      <c r="F129" s="267" t="s">
        <v>833</v>
      </c>
      <c r="G129" s="268" t="s">
        <v>217</v>
      </c>
      <c r="H129" s="269">
        <v>6.2779999999999996</v>
      </c>
      <c r="I129" s="270"/>
      <c r="J129" s="271">
        <f>ROUND(I129*H129,2)</f>
        <v>0</v>
      </c>
      <c r="K129" s="267" t="s">
        <v>824</v>
      </c>
      <c r="L129" s="272"/>
      <c r="M129" s="273" t="s">
        <v>1</v>
      </c>
      <c r="N129" s="274" t="s">
        <v>47</v>
      </c>
      <c r="O129" s="92"/>
      <c r="P129" s="228">
        <f>O129*H129</f>
        <v>0</v>
      </c>
      <c r="Q129" s="228">
        <v>1</v>
      </c>
      <c r="R129" s="228">
        <f>Q129*H129</f>
        <v>6.2779999999999996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208</v>
      </c>
      <c r="AT129" s="230" t="s">
        <v>254</v>
      </c>
      <c r="AU129" s="230" t="s">
        <v>92</v>
      </c>
      <c r="AY129" s="17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90</v>
      </c>
      <c r="BK129" s="231">
        <f>ROUND(I129*H129,2)</f>
        <v>0</v>
      </c>
      <c r="BL129" s="17" t="s">
        <v>162</v>
      </c>
      <c r="BM129" s="230" t="s">
        <v>834</v>
      </c>
    </row>
    <row r="130" s="14" customFormat="1">
      <c r="A130" s="14"/>
      <c r="B130" s="243"/>
      <c r="C130" s="244"/>
      <c r="D130" s="234" t="s">
        <v>164</v>
      </c>
      <c r="E130" s="245" t="s">
        <v>1</v>
      </c>
      <c r="F130" s="246" t="s">
        <v>835</v>
      </c>
      <c r="G130" s="244"/>
      <c r="H130" s="247">
        <v>6.2779999999999996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164</v>
      </c>
      <c r="AU130" s="253" t="s">
        <v>92</v>
      </c>
      <c r="AV130" s="14" t="s">
        <v>92</v>
      </c>
      <c r="AW130" s="14" t="s">
        <v>39</v>
      </c>
      <c r="AX130" s="14" t="s">
        <v>82</v>
      </c>
      <c r="AY130" s="253" t="s">
        <v>155</v>
      </c>
    </row>
    <row r="131" s="15" customFormat="1">
      <c r="A131" s="15"/>
      <c r="B131" s="254"/>
      <c r="C131" s="255"/>
      <c r="D131" s="234" t="s">
        <v>164</v>
      </c>
      <c r="E131" s="256" t="s">
        <v>1</v>
      </c>
      <c r="F131" s="257" t="s">
        <v>170</v>
      </c>
      <c r="G131" s="255"/>
      <c r="H131" s="258">
        <v>6.2779999999999996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164</v>
      </c>
      <c r="AU131" s="264" t="s">
        <v>92</v>
      </c>
      <c r="AV131" s="15" t="s">
        <v>162</v>
      </c>
      <c r="AW131" s="15" t="s">
        <v>39</v>
      </c>
      <c r="AX131" s="15" t="s">
        <v>90</v>
      </c>
      <c r="AY131" s="264" t="s">
        <v>155</v>
      </c>
    </row>
    <row r="132" s="2" customFormat="1" ht="24.15" customHeight="1">
      <c r="A132" s="39"/>
      <c r="B132" s="40"/>
      <c r="C132" s="219" t="s">
        <v>162</v>
      </c>
      <c r="D132" s="219" t="s">
        <v>157</v>
      </c>
      <c r="E132" s="220" t="s">
        <v>836</v>
      </c>
      <c r="F132" s="221" t="s">
        <v>837</v>
      </c>
      <c r="G132" s="222" t="s">
        <v>195</v>
      </c>
      <c r="H132" s="223">
        <v>33.75</v>
      </c>
      <c r="I132" s="224"/>
      <c r="J132" s="225">
        <f>ROUND(I132*H132,2)</f>
        <v>0</v>
      </c>
      <c r="K132" s="221" t="s">
        <v>824</v>
      </c>
      <c r="L132" s="45"/>
      <c r="M132" s="226" t="s">
        <v>1</v>
      </c>
      <c r="N132" s="227" t="s">
        <v>47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162</v>
      </c>
      <c r="AT132" s="230" t="s">
        <v>157</v>
      </c>
      <c r="AU132" s="230" t="s">
        <v>92</v>
      </c>
      <c r="AY132" s="17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90</v>
      </c>
      <c r="BK132" s="231">
        <f>ROUND(I132*H132,2)</f>
        <v>0</v>
      </c>
      <c r="BL132" s="17" t="s">
        <v>162</v>
      </c>
      <c r="BM132" s="230" t="s">
        <v>838</v>
      </c>
    </row>
    <row r="133" s="13" customFormat="1">
      <c r="A133" s="13"/>
      <c r="B133" s="232"/>
      <c r="C133" s="233"/>
      <c r="D133" s="234" t="s">
        <v>164</v>
      </c>
      <c r="E133" s="235" t="s">
        <v>1</v>
      </c>
      <c r="F133" s="236" t="s">
        <v>839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164</v>
      </c>
      <c r="AU133" s="242" t="s">
        <v>92</v>
      </c>
      <c r="AV133" s="13" t="s">
        <v>90</v>
      </c>
      <c r="AW133" s="13" t="s">
        <v>39</v>
      </c>
      <c r="AX133" s="13" t="s">
        <v>82</v>
      </c>
      <c r="AY133" s="242" t="s">
        <v>155</v>
      </c>
    </row>
    <row r="134" s="14" customFormat="1">
      <c r="A134" s="14"/>
      <c r="B134" s="243"/>
      <c r="C134" s="244"/>
      <c r="D134" s="234" t="s">
        <v>164</v>
      </c>
      <c r="E134" s="245" t="s">
        <v>1</v>
      </c>
      <c r="F134" s="246" t="s">
        <v>840</v>
      </c>
      <c r="G134" s="244"/>
      <c r="H134" s="247">
        <v>33.75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164</v>
      </c>
      <c r="AU134" s="253" t="s">
        <v>92</v>
      </c>
      <c r="AV134" s="14" t="s">
        <v>92</v>
      </c>
      <c r="AW134" s="14" t="s">
        <v>39</v>
      </c>
      <c r="AX134" s="14" t="s">
        <v>82</v>
      </c>
      <c r="AY134" s="253" t="s">
        <v>155</v>
      </c>
    </row>
    <row r="135" s="15" customFormat="1">
      <c r="A135" s="15"/>
      <c r="B135" s="254"/>
      <c r="C135" s="255"/>
      <c r="D135" s="234" t="s">
        <v>164</v>
      </c>
      <c r="E135" s="256" t="s">
        <v>1</v>
      </c>
      <c r="F135" s="257" t="s">
        <v>170</v>
      </c>
      <c r="G135" s="255"/>
      <c r="H135" s="258">
        <v>33.75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164</v>
      </c>
      <c r="AU135" s="264" t="s">
        <v>92</v>
      </c>
      <c r="AV135" s="15" t="s">
        <v>162</v>
      </c>
      <c r="AW135" s="15" t="s">
        <v>39</v>
      </c>
      <c r="AX135" s="15" t="s">
        <v>90</v>
      </c>
      <c r="AY135" s="264" t="s">
        <v>155</v>
      </c>
    </row>
    <row r="136" s="2" customFormat="1" ht="16.5" customHeight="1">
      <c r="A136" s="39"/>
      <c r="B136" s="40"/>
      <c r="C136" s="219" t="s">
        <v>186</v>
      </c>
      <c r="D136" s="219" t="s">
        <v>157</v>
      </c>
      <c r="E136" s="220" t="s">
        <v>841</v>
      </c>
      <c r="F136" s="221" t="s">
        <v>842</v>
      </c>
      <c r="G136" s="222" t="s">
        <v>195</v>
      </c>
      <c r="H136" s="223">
        <v>54.259999999999998</v>
      </c>
      <c r="I136" s="224"/>
      <c r="J136" s="225">
        <f>ROUND(I136*H136,2)</f>
        <v>0</v>
      </c>
      <c r="K136" s="221" t="s">
        <v>824</v>
      </c>
      <c r="L136" s="45"/>
      <c r="M136" s="226" t="s">
        <v>1</v>
      </c>
      <c r="N136" s="227" t="s">
        <v>47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162</v>
      </c>
      <c r="AT136" s="230" t="s">
        <v>157</v>
      </c>
      <c r="AU136" s="230" t="s">
        <v>92</v>
      </c>
      <c r="AY136" s="17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90</v>
      </c>
      <c r="BK136" s="231">
        <f>ROUND(I136*H136,2)</f>
        <v>0</v>
      </c>
      <c r="BL136" s="17" t="s">
        <v>162</v>
      </c>
      <c r="BM136" s="230" t="s">
        <v>843</v>
      </c>
    </row>
    <row r="137" s="13" customFormat="1">
      <c r="A137" s="13"/>
      <c r="B137" s="232"/>
      <c r="C137" s="233"/>
      <c r="D137" s="234" t="s">
        <v>164</v>
      </c>
      <c r="E137" s="235" t="s">
        <v>1</v>
      </c>
      <c r="F137" s="236" t="s">
        <v>844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164</v>
      </c>
      <c r="AU137" s="242" t="s">
        <v>92</v>
      </c>
      <c r="AV137" s="13" t="s">
        <v>90</v>
      </c>
      <c r="AW137" s="13" t="s">
        <v>39</v>
      </c>
      <c r="AX137" s="13" t="s">
        <v>82</v>
      </c>
      <c r="AY137" s="242" t="s">
        <v>155</v>
      </c>
    </row>
    <row r="138" s="14" customFormat="1">
      <c r="A138" s="14"/>
      <c r="B138" s="243"/>
      <c r="C138" s="244"/>
      <c r="D138" s="234" t="s">
        <v>164</v>
      </c>
      <c r="E138" s="245" t="s">
        <v>1</v>
      </c>
      <c r="F138" s="246" t="s">
        <v>845</v>
      </c>
      <c r="G138" s="244"/>
      <c r="H138" s="247">
        <v>18.760000000000002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164</v>
      </c>
      <c r="AU138" s="253" t="s">
        <v>92</v>
      </c>
      <c r="AV138" s="14" t="s">
        <v>92</v>
      </c>
      <c r="AW138" s="14" t="s">
        <v>39</v>
      </c>
      <c r="AX138" s="14" t="s">
        <v>82</v>
      </c>
      <c r="AY138" s="253" t="s">
        <v>155</v>
      </c>
    </row>
    <row r="139" s="13" customFormat="1">
      <c r="A139" s="13"/>
      <c r="B139" s="232"/>
      <c r="C139" s="233"/>
      <c r="D139" s="234" t="s">
        <v>164</v>
      </c>
      <c r="E139" s="235" t="s">
        <v>1</v>
      </c>
      <c r="F139" s="236" t="s">
        <v>839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164</v>
      </c>
      <c r="AU139" s="242" t="s">
        <v>92</v>
      </c>
      <c r="AV139" s="13" t="s">
        <v>90</v>
      </c>
      <c r="AW139" s="13" t="s">
        <v>39</v>
      </c>
      <c r="AX139" s="13" t="s">
        <v>82</v>
      </c>
      <c r="AY139" s="242" t="s">
        <v>155</v>
      </c>
    </row>
    <row r="140" s="14" customFormat="1">
      <c r="A140" s="14"/>
      <c r="B140" s="243"/>
      <c r="C140" s="244"/>
      <c r="D140" s="234" t="s">
        <v>164</v>
      </c>
      <c r="E140" s="245" t="s">
        <v>1</v>
      </c>
      <c r="F140" s="246" t="s">
        <v>846</v>
      </c>
      <c r="G140" s="244"/>
      <c r="H140" s="247">
        <v>35.5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164</v>
      </c>
      <c r="AU140" s="253" t="s">
        <v>92</v>
      </c>
      <c r="AV140" s="14" t="s">
        <v>92</v>
      </c>
      <c r="AW140" s="14" t="s">
        <v>39</v>
      </c>
      <c r="AX140" s="14" t="s">
        <v>82</v>
      </c>
      <c r="AY140" s="253" t="s">
        <v>155</v>
      </c>
    </row>
    <row r="141" s="15" customFormat="1">
      <c r="A141" s="15"/>
      <c r="B141" s="254"/>
      <c r="C141" s="255"/>
      <c r="D141" s="234" t="s">
        <v>164</v>
      </c>
      <c r="E141" s="256" t="s">
        <v>1</v>
      </c>
      <c r="F141" s="257" t="s">
        <v>170</v>
      </c>
      <c r="G141" s="255"/>
      <c r="H141" s="258">
        <v>54.260000000000005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164</v>
      </c>
      <c r="AU141" s="264" t="s">
        <v>92</v>
      </c>
      <c r="AV141" s="15" t="s">
        <v>162</v>
      </c>
      <c r="AW141" s="15" t="s">
        <v>39</v>
      </c>
      <c r="AX141" s="15" t="s">
        <v>90</v>
      </c>
      <c r="AY141" s="264" t="s">
        <v>155</v>
      </c>
    </row>
    <row r="142" s="2" customFormat="1" ht="21.75" customHeight="1">
      <c r="A142" s="39"/>
      <c r="B142" s="40"/>
      <c r="C142" s="265" t="s">
        <v>192</v>
      </c>
      <c r="D142" s="265" t="s">
        <v>254</v>
      </c>
      <c r="E142" s="266" t="s">
        <v>847</v>
      </c>
      <c r="F142" s="267" t="s">
        <v>848</v>
      </c>
      <c r="G142" s="268" t="s">
        <v>217</v>
      </c>
      <c r="H142" s="269">
        <v>130.625</v>
      </c>
      <c r="I142" s="270"/>
      <c r="J142" s="271">
        <f>ROUND(I142*H142,2)</f>
        <v>0</v>
      </c>
      <c r="K142" s="267" t="s">
        <v>824</v>
      </c>
      <c r="L142" s="272"/>
      <c r="M142" s="273" t="s">
        <v>1</v>
      </c>
      <c r="N142" s="274" t="s">
        <v>47</v>
      </c>
      <c r="O142" s="92"/>
      <c r="P142" s="228">
        <f>O142*H142</f>
        <v>0</v>
      </c>
      <c r="Q142" s="228">
        <v>1</v>
      </c>
      <c r="R142" s="228">
        <f>Q142*H142</f>
        <v>130.625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208</v>
      </c>
      <c r="AT142" s="230" t="s">
        <v>254</v>
      </c>
      <c r="AU142" s="230" t="s">
        <v>92</v>
      </c>
      <c r="AY142" s="17" t="s">
        <v>155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90</v>
      </c>
      <c r="BK142" s="231">
        <f>ROUND(I142*H142,2)</f>
        <v>0</v>
      </c>
      <c r="BL142" s="17" t="s">
        <v>162</v>
      </c>
      <c r="BM142" s="230" t="s">
        <v>849</v>
      </c>
    </row>
    <row r="143" s="14" customFormat="1">
      <c r="A143" s="14"/>
      <c r="B143" s="243"/>
      <c r="C143" s="244"/>
      <c r="D143" s="234" t="s">
        <v>164</v>
      </c>
      <c r="E143" s="245" t="s">
        <v>1</v>
      </c>
      <c r="F143" s="246" t="s">
        <v>850</v>
      </c>
      <c r="G143" s="244"/>
      <c r="H143" s="247">
        <v>64.125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164</v>
      </c>
      <c r="AU143" s="253" t="s">
        <v>92</v>
      </c>
      <c r="AV143" s="14" t="s">
        <v>92</v>
      </c>
      <c r="AW143" s="14" t="s">
        <v>39</v>
      </c>
      <c r="AX143" s="14" t="s">
        <v>82</v>
      </c>
      <c r="AY143" s="253" t="s">
        <v>155</v>
      </c>
    </row>
    <row r="144" s="13" customFormat="1">
      <c r="A144" s="13"/>
      <c r="B144" s="232"/>
      <c r="C144" s="233"/>
      <c r="D144" s="234" t="s">
        <v>164</v>
      </c>
      <c r="E144" s="235" t="s">
        <v>1</v>
      </c>
      <c r="F144" s="236" t="s">
        <v>851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164</v>
      </c>
      <c r="AU144" s="242" t="s">
        <v>92</v>
      </c>
      <c r="AV144" s="13" t="s">
        <v>90</v>
      </c>
      <c r="AW144" s="13" t="s">
        <v>39</v>
      </c>
      <c r="AX144" s="13" t="s">
        <v>82</v>
      </c>
      <c r="AY144" s="242" t="s">
        <v>155</v>
      </c>
    </row>
    <row r="145" s="14" customFormat="1">
      <c r="A145" s="14"/>
      <c r="B145" s="243"/>
      <c r="C145" s="244"/>
      <c r="D145" s="234" t="s">
        <v>164</v>
      </c>
      <c r="E145" s="245" t="s">
        <v>1</v>
      </c>
      <c r="F145" s="246" t="s">
        <v>852</v>
      </c>
      <c r="G145" s="244"/>
      <c r="H145" s="247">
        <v>66.5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164</v>
      </c>
      <c r="AU145" s="253" t="s">
        <v>92</v>
      </c>
      <c r="AV145" s="14" t="s">
        <v>92</v>
      </c>
      <c r="AW145" s="14" t="s">
        <v>39</v>
      </c>
      <c r="AX145" s="14" t="s">
        <v>82</v>
      </c>
      <c r="AY145" s="253" t="s">
        <v>155</v>
      </c>
    </row>
    <row r="146" s="15" customFormat="1">
      <c r="A146" s="15"/>
      <c r="B146" s="254"/>
      <c r="C146" s="255"/>
      <c r="D146" s="234" t="s">
        <v>164</v>
      </c>
      <c r="E146" s="256" t="s">
        <v>1</v>
      </c>
      <c r="F146" s="257" t="s">
        <v>170</v>
      </c>
      <c r="G146" s="255"/>
      <c r="H146" s="258">
        <v>130.625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164</v>
      </c>
      <c r="AU146" s="264" t="s">
        <v>92</v>
      </c>
      <c r="AV146" s="15" t="s">
        <v>162</v>
      </c>
      <c r="AW146" s="15" t="s">
        <v>39</v>
      </c>
      <c r="AX146" s="15" t="s">
        <v>90</v>
      </c>
      <c r="AY146" s="264" t="s">
        <v>155</v>
      </c>
    </row>
    <row r="147" s="2" customFormat="1" ht="16.5" customHeight="1">
      <c r="A147" s="39"/>
      <c r="B147" s="40"/>
      <c r="C147" s="219" t="s">
        <v>204</v>
      </c>
      <c r="D147" s="219" t="s">
        <v>157</v>
      </c>
      <c r="E147" s="220" t="s">
        <v>853</v>
      </c>
      <c r="F147" s="221" t="s">
        <v>854</v>
      </c>
      <c r="G147" s="222" t="s">
        <v>195</v>
      </c>
      <c r="H147" s="223">
        <v>35</v>
      </c>
      <c r="I147" s="224"/>
      <c r="J147" s="225">
        <f>ROUND(I147*H147,2)</f>
        <v>0</v>
      </c>
      <c r="K147" s="221" t="s">
        <v>824</v>
      </c>
      <c r="L147" s="45"/>
      <c r="M147" s="226" t="s">
        <v>1</v>
      </c>
      <c r="N147" s="227" t="s">
        <v>47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162</v>
      </c>
      <c r="AT147" s="230" t="s">
        <v>157</v>
      </c>
      <c r="AU147" s="230" t="s">
        <v>92</v>
      </c>
      <c r="AY147" s="17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90</v>
      </c>
      <c r="BK147" s="231">
        <f>ROUND(I147*H147,2)</f>
        <v>0</v>
      </c>
      <c r="BL147" s="17" t="s">
        <v>162</v>
      </c>
      <c r="BM147" s="230" t="s">
        <v>855</v>
      </c>
    </row>
    <row r="148" s="13" customFormat="1">
      <c r="A148" s="13"/>
      <c r="B148" s="232"/>
      <c r="C148" s="233"/>
      <c r="D148" s="234" t="s">
        <v>164</v>
      </c>
      <c r="E148" s="235" t="s">
        <v>1</v>
      </c>
      <c r="F148" s="236" t="s">
        <v>856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164</v>
      </c>
      <c r="AU148" s="242" t="s">
        <v>92</v>
      </c>
      <c r="AV148" s="13" t="s">
        <v>90</v>
      </c>
      <c r="AW148" s="13" t="s">
        <v>39</v>
      </c>
      <c r="AX148" s="13" t="s">
        <v>82</v>
      </c>
      <c r="AY148" s="242" t="s">
        <v>155</v>
      </c>
    </row>
    <row r="149" s="14" customFormat="1">
      <c r="A149" s="14"/>
      <c r="B149" s="243"/>
      <c r="C149" s="244"/>
      <c r="D149" s="234" t="s">
        <v>164</v>
      </c>
      <c r="E149" s="245" t="s">
        <v>1</v>
      </c>
      <c r="F149" s="246" t="s">
        <v>379</v>
      </c>
      <c r="G149" s="244"/>
      <c r="H149" s="247">
        <v>35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164</v>
      </c>
      <c r="AU149" s="253" t="s">
        <v>92</v>
      </c>
      <c r="AV149" s="14" t="s">
        <v>92</v>
      </c>
      <c r="AW149" s="14" t="s">
        <v>39</v>
      </c>
      <c r="AX149" s="14" t="s">
        <v>82</v>
      </c>
      <c r="AY149" s="253" t="s">
        <v>155</v>
      </c>
    </row>
    <row r="150" s="15" customFormat="1">
      <c r="A150" s="15"/>
      <c r="B150" s="254"/>
      <c r="C150" s="255"/>
      <c r="D150" s="234" t="s">
        <v>164</v>
      </c>
      <c r="E150" s="256" t="s">
        <v>1</v>
      </c>
      <c r="F150" s="257" t="s">
        <v>170</v>
      </c>
      <c r="G150" s="255"/>
      <c r="H150" s="258">
        <v>35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164</v>
      </c>
      <c r="AU150" s="264" t="s">
        <v>92</v>
      </c>
      <c r="AV150" s="15" t="s">
        <v>162</v>
      </c>
      <c r="AW150" s="15" t="s">
        <v>39</v>
      </c>
      <c r="AX150" s="15" t="s">
        <v>90</v>
      </c>
      <c r="AY150" s="264" t="s">
        <v>155</v>
      </c>
    </row>
    <row r="151" s="2" customFormat="1" ht="24.15" customHeight="1">
      <c r="A151" s="39"/>
      <c r="B151" s="40"/>
      <c r="C151" s="219" t="s">
        <v>208</v>
      </c>
      <c r="D151" s="219" t="s">
        <v>157</v>
      </c>
      <c r="E151" s="220" t="s">
        <v>857</v>
      </c>
      <c r="F151" s="221" t="s">
        <v>858</v>
      </c>
      <c r="G151" s="222" t="s">
        <v>859</v>
      </c>
      <c r="H151" s="223">
        <v>0.02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47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162</v>
      </c>
      <c r="AT151" s="230" t="s">
        <v>157</v>
      </c>
      <c r="AU151" s="230" t="s">
        <v>92</v>
      </c>
      <c r="AY151" s="17" t="s">
        <v>155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90</v>
      </c>
      <c r="BK151" s="231">
        <f>ROUND(I151*H151,2)</f>
        <v>0</v>
      </c>
      <c r="BL151" s="17" t="s">
        <v>162</v>
      </c>
      <c r="BM151" s="230" t="s">
        <v>860</v>
      </c>
    </row>
    <row r="152" s="13" customFormat="1">
      <c r="A152" s="13"/>
      <c r="B152" s="232"/>
      <c r="C152" s="233"/>
      <c r="D152" s="234" t="s">
        <v>164</v>
      </c>
      <c r="E152" s="235" t="s">
        <v>1</v>
      </c>
      <c r="F152" s="236" t="s">
        <v>861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164</v>
      </c>
      <c r="AU152" s="242" t="s">
        <v>92</v>
      </c>
      <c r="AV152" s="13" t="s">
        <v>90</v>
      </c>
      <c r="AW152" s="13" t="s">
        <v>39</v>
      </c>
      <c r="AX152" s="13" t="s">
        <v>82</v>
      </c>
      <c r="AY152" s="242" t="s">
        <v>155</v>
      </c>
    </row>
    <row r="153" s="14" customFormat="1">
      <c r="A153" s="14"/>
      <c r="B153" s="243"/>
      <c r="C153" s="244"/>
      <c r="D153" s="234" t="s">
        <v>164</v>
      </c>
      <c r="E153" s="245" t="s">
        <v>1</v>
      </c>
      <c r="F153" s="246" t="s">
        <v>862</v>
      </c>
      <c r="G153" s="244"/>
      <c r="H153" s="247">
        <v>0.02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164</v>
      </c>
      <c r="AU153" s="253" t="s">
        <v>92</v>
      </c>
      <c r="AV153" s="14" t="s">
        <v>92</v>
      </c>
      <c r="AW153" s="14" t="s">
        <v>39</v>
      </c>
      <c r="AX153" s="14" t="s">
        <v>82</v>
      </c>
      <c r="AY153" s="253" t="s">
        <v>155</v>
      </c>
    </row>
    <row r="154" s="15" customFormat="1">
      <c r="A154" s="15"/>
      <c r="B154" s="254"/>
      <c r="C154" s="255"/>
      <c r="D154" s="234" t="s">
        <v>164</v>
      </c>
      <c r="E154" s="256" t="s">
        <v>1</v>
      </c>
      <c r="F154" s="257" t="s">
        <v>170</v>
      </c>
      <c r="G154" s="255"/>
      <c r="H154" s="258">
        <v>0.02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164</v>
      </c>
      <c r="AU154" s="264" t="s">
        <v>92</v>
      </c>
      <c r="AV154" s="15" t="s">
        <v>162</v>
      </c>
      <c r="AW154" s="15" t="s">
        <v>39</v>
      </c>
      <c r="AX154" s="15" t="s">
        <v>90</v>
      </c>
      <c r="AY154" s="264" t="s">
        <v>155</v>
      </c>
    </row>
    <row r="155" s="2" customFormat="1" ht="24.15" customHeight="1">
      <c r="A155" s="39"/>
      <c r="B155" s="40"/>
      <c r="C155" s="219" t="s">
        <v>214</v>
      </c>
      <c r="D155" s="219" t="s">
        <v>157</v>
      </c>
      <c r="E155" s="220" t="s">
        <v>863</v>
      </c>
      <c r="F155" s="221" t="s">
        <v>864</v>
      </c>
      <c r="G155" s="222" t="s">
        <v>859</v>
      </c>
      <c r="H155" s="223">
        <v>0.019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162</v>
      </c>
      <c r="AT155" s="230" t="s">
        <v>157</v>
      </c>
      <c r="AU155" s="230" t="s">
        <v>92</v>
      </c>
      <c r="AY155" s="17" t="s">
        <v>155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90</v>
      </c>
      <c r="BK155" s="231">
        <f>ROUND(I155*H155,2)</f>
        <v>0</v>
      </c>
      <c r="BL155" s="17" t="s">
        <v>162</v>
      </c>
      <c r="BM155" s="230" t="s">
        <v>865</v>
      </c>
    </row>
    <row r="156" s="14" customFormat="1">
      <c r="A156" s="14"/>
      <c r="B156" s="243"/>
      <c r="C156" s="244"/>
      <c r="D156" s="234" t="s">
        <v>164</v>
      </c>
      <c r="E156" s="245" t="s">
        <v>1</v>
      </c>
      <c r="F156" s="246" t="s">
        <v>866</v>
      </c>
      <c r="G156" s="244"/>
      <c r="H156" s="247">
        <v>0.019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164</v>
      </c>
      <c r="AU156" s="253" t="s">
        <v>92</v>
      </c>
      <c r="AV156" s="14" t="s">
        <v>92</v>
      </c>
      <c r="AW156" s="14" t="s">
        <v>39</v>
      </c>
      <c r="AX156" s="14" t="s">
        <v>82</v>
      </c>
      <c r="AY156" s="253" t="s">
        <v>155</v>
      </c>
    </row>
    <row r="157" s="15" customFormat="1">
      <c r="A157" s="15"/>
      <c r="B157" s="254"/>
      <c r="C157" s="255"/>
      <c r="D157" s="234" t="s">
        <v>164</v>
      </c>
      <c r="E157" s="256" t="s">
        <v>1</v>
      </c>
      <c r="F157" s="257" t="s">
        <v>170</v>
      </c>
      <c r="G157" s="255"/>
      <c r="H157" s="258">
        <v>0.019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164</v>
      </c>
      <c r="AU157" s="264" t="s">
        <v>92</v>
      </c>
      <c r="AV157" s="15" t="s">
        <v>162</v>
      </c>
      <c r="AW157" s="15" t="s">
        <v>39</v>
      </c>
      <c r="AX157" s="15" t="s">
        <v>90</v>
      </c>
      <c r="AY157" s="264" t="s">
        <v>155</v>
      </c>
    </row>
    <row r="158" s="2" customFormat="1" ht="24.15" customHeight="1">
      <c r="A158" s="39"/>
      <c r="B158" s="40"/>
      <c r="C158" s="219" t="s">
        <v>224</v>
      </c>
      <c r="D158" s="219" t="s">
        <v>157</v>
      </c>
      <c r="E158" s="220" t="s">
        <v>867</v>
      </c>
      <c r="F158" s="221" t="s">
        <v>868</v>
      </c>
      <c r="G158" s="222" t="s">
        <v>347</v>
      </c>
      <c r="H158" s="223">
        <v>6</v>
      </c>
      <c r="I158" s="224"/>
      <c r="J158" s="225">
        <f>ROUND(I158*H158,2)</f>
        <v>0</v>
      </c>
      <c r="K158" s="221" t="s">
        <v>824</v>
      </c>
      <c r="L158" s="45"/>
      <c r="M158" s="226" t="s">
        <v>1</v>
      </c>
      <c r="N158" s="227" t="s">
        <v>47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162</v>
      </c>
      <c r="AT158" s="230" t="s">
        <v>157</v>
      </c>
      <c r="AU158" s="230" t="s">
        <v>92</v>
      </c>
      <c r="AY158" s="17" t="s">
        <v>155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90</v>
      </c>
      <c r="BK158" s="231">
        <f>ROUND(I158*H158,2)</f>
        <v>0</v>
      </c>
      <c r="BL158" s="17" t="s">
        <v>162</v>
      </c>
      <c r="BM158" s="230" t="s">
        <v>869</v>
      </c>
    </row>
    <row r="159" s="2" customFormat="1">
      <c r="A159" s="39"/>
      <c r="B159" s="40"/>
      <c r="C159" s="41"/>
      <c r="D159" s="234" t="s">
        <v>567</v>
      </c>
      <c r="E159" s="41"/>
      <c r="F159" s="275" t="s">
        <v>870</v>
      </c>
      <c r="G159" s="41"/>
      <c r="H159" s="41"/>
      <c r="I159" s="276"/>
      <c r="J159" s="41"/>
      <c r="K159" s="41"/>
      <c r="L159" s="45"/>
      <c r="M159" s="277"/>
      <c r="N159" s="27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7" t="s">
        <v>567</v>
      </c>
      <c r="AU159" s="17" t="s">
        <v>92</v>
      </c>
    </row>
    <row r="160" s="14" customFormat="1">
      <c r="A160" s="14"/>
      <c r="B160" s="243"/>
      <c r="C160" s="244"/>
      <c r="D160" s="234" t="s">
        <v>164</v>
      </c>
      <c r="E160" s="245" t="s">
        <v>1</v>
      </c>
      <c r="F160" s="246" t="s">
        <v>192</v>
      </c>
      <c r="G160" s="244"/>
      <c r="H160" s="247">
        <v>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164</v>
      </c>
      <c r="AU160" s="253" t="s">
        <v>92</v>
      </c>
      <c r="AV160" s="14" t="s">
        <v>92</v>
      </c>
      <c r="AW160" s="14" t="s">
        <v>39</v>
      </c>
      <c r="AX160" s="14" t="s">
        <v>82</v>
      </c>
      <c r="AY160" s="253" t="s">
        <v>155</v>
      </c>
    </row>
    <row r="161" s="15" customFormat="1">
      <c r="A161" s="15"/>
      <c r="B161" s="254"/>
      <c r="C161" s="255"/>
      <c r="D161" s="234" t="s">
        <v>164</v>
      </c>
      <c r="E161" s="256" t="s">
        <v>1</v>
      </c>
      <c r="F161" s="257" t="s">
        <v>170</v>
      </c>
      <c r="G161" s="255"/>
      <c r="H161" s="258">
        <v>6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164</v>
      </c>
      <c r="AU161" s="264" t="s">
        <v>92</v>
      </c>
      <c r="AV161" s="15" t="s">
        <v>162</v>
      </c>
      <c r="AW161" s="15" t="s">
        <v>39</v>
      </c>
      <c r="AX161" s="15" t="s">
        <v>90</v>
      </c>
      <c r="AY161" s="264" t="s">
        <v>155</v>
      </c>
    </row>
    <row r="162" s="2" customFormat="1" ht="21.75" customHeight="1">
      <c r="A162" s="39"/>
      <c r="B162" s="40"/>
      <c r="C162" s="265" t="s">
        <v>229</v>
      </c>
      <c r="D162" s="265" t="s">
        <v>254</v>
      </c>
      <c r="E162" s="266" t="s">
        <v>871</v>
      </c>
      <c r="F162" s="267" t="s">
        <v>872</v>
      </c>
      <c r="G162" s="268" t="s">
        <v>347</v>
      </c>
      <c r="H162" s="269">
        <v>24</v>
      </c>
      <c r="I162" s="270"/>
      <c r="J162" s="271">
        <f>ROUND(I162*H162,2)</f>
        <v>0</v>
      </c>
      <c r="K162" s="267" t="s">
        <v>824</v>
      </c>
      <c r="L162" s="272"/>
      <c r="M162" s="273" t="s">
        <v>1</v>
      </c>
      <c r="N162" s="274" t="s">
        <v>47</v>
      </c>
      <c r="O162" s="92"/>
      <c r="P162" s="228">
        <f>O162*H162</f>
        <v>0</v>
      </c>
      <c r="Q162" s="228">
        <v>0.00018000000000000001</v>
      </c>
      <c r="R162" s="228">
        <f>Q162*H162</f>
        <v>0.0043200000000000001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208</v>
      </c>
      <c r="AT162" s="230" t="s">
        <v>254</v>
      </c>
      <c r="AU162" s="230" t="s">
        <v>92</v>
      </c>
      <c r="AY162" s="17" t="s">
        <v>155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90</v>
      </c>
      <c r="BK162" s="231">
        <f>ROUND(I162*H162,2)</f>
        <v>0</v>
      </c>
      <c r="BL162" s="17" t="s">
        <v>162</v>
      </c>
      <c r="BM162" s="230" t="s">
        <v>873</v>
      </c>
    </row>
    <row r="163" s="2" customFormat="1" ht="24.15" customHeight="1">
      <c r="A163" s="39"/>
      <c r="B163" s="40"/>
      <c r="C163" s="219" t="s">
        <v>234</v>
      </c>
      <c r="D163" s="219" t="s">
        <v>157</v>
      </c>
      <c r="E163" s="220" t="s">
        <v>874</v>
      </c>
      <c r="F163" s="221" t="s">
        <v>875</v>
      </c>
      <c r="G163" s="222" t="s">
        <v>876</v>
      </c>
      <c r="H163" s="223">
        <v>1</v>
      </c>
      <c r="I163" s="224"/>
      <c r="J163" s="225">
        <f>ROUND(I163*H163,2)</f>
        <v>0</v>
      </c>
      <c r="K163" s="221" t="s">
        <v>824</v>
      </c>
      <c r="L163" s="45"/>
      <c r="M163" s="226" t="s">
        <v>1</v>
      </c>
      <c r="N163" s="227" t="s">
        <v>47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162</v>
      </c>
      <c r="AT163" s="230" t="s">
        <v>157</v>
      </c>
      <c r="AU163" s="230" t="s">
        <v>92</v>
      </c>
      <c r="AY163" s="17" t="s">
        <v>155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90</v>
      </c>
      <c r="BK163" s="231">
        <f>ROUND(I163*H163,2)</f>
        <v>0</v>
      </c>
      <c r="BL163" s="17" t="s">
        <v>162</v>
      </c>
      <c r="BM163" s="230" t="s">
        <v>877</v>
      </c>
    </row>
    <row r="164" s="2" customFormat="1">
      <c r="A164" s="39"/>
      <c r="B164" s="40"/>
      <c r="C164" s="41"/>
      <c r="D164" s="234" t="s">
        <v>567</v>
      </c>
      <c r="E164" s="41"/>
      <c r="F164" s="275" t="s">
        <v>878</v>
      </c>
      <c r="G164" s="41"/>
      <c r="H164" s="41"/>
      <c r="I164" s="276"/>
      <c r="J164" s="41"/>
      <c r="K164" s="41"/>
      <c r="L164" s="45"/>
      <c r="M164" s="277"/>
      <c r="N164" s="27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567</v>
      </c>
      <c r="AU164" s="17" t="s">
        <v>92</v>
      </c>
    </row>
    <row r="165" s="2" customFormat="1" ht="24.15" customHeight="1">
      <c r="A165" s="39"/>
      <c r="B165" s="40"/>
      <c r="C165" s="219" t="s">
        <v>241</v>
      </c>
      <c r="D165" s="219" t="s">
        <v>157</v>
      </c>
      <c r="E165" s="220" t="s">
        <v>879</v>
      </c>
      <c r="F165" s="221" t="s">
        <v>880</v>
      </c>
      <c r="G165" s="222" t="s">
        <v>881</v>
      </c>
      <c r="H165" s="223">
        <v>6</v>
      </c>
      <c r="I165" s="224"/>
      <c r="J165" s="225">
        <f>ROUND(I165*H165,2)</f>
        <v>0</v>
      </c>
      <c r="K165" s="221" t="s">
        <v>824</v>
      </c>
      <c r="L165" s="45"/>
      <c r="M165" s="226" t="s">
        <v>1</v>
      </c>
      <c r="N165" s="227" t="s">
        <v>47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162</v>
      </c>
      <c r="AT165" s="230" t="s">
        <v>157</v>
      </c>
      <c r="AU165" s="230" t="s">
        <v>92</v>
      </c>
      <c r="AY165" s="17" t="s">
        <v>155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90</v>
      </c>
      <c r="BK165" s="231">
        <f>ROUND(I165*H165,2)</f>
        <v>0</v>
      </c>
      <c r="BL165" s="17" t="s">
        <v>162</v>
      </c>
      <c r="BM165" s="230" t="s">
        <v>882</v>
      </c>
    </row>
    <row r="166" s="14" customFormat="1">
      <c r="A166" s="14"/>
      <c r="B166" s="243"/>
      <c r="C166" s="244"/>
      <c r="D166" s="234" t="s">
        <v>164</v>
      </c>
      <c r="E166" s="245" t="s">
        <v>1</v>
      </c>
      <c r="F166" s="246" t="s">
        <v>192</v>
      </c>
      <c r="G166" s="244"/>
      <c r="H166" s="247">
        <v>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164</v>
      </c>
      <c r="AU166" s="253" t="s">
        <v>92</v>
      </c>
      <c r="AV166" s="14" t="s">
        <v>92</v>
      </c>
      <c r="AW166" s="14" t="s">
        <v>39</v>
      </c>
      <c r="AX166" s="14" t="s">
        <v>82</v>
      </c>
      <c r="AY166" s="253" t="s">
        <v>155</v>
      </c>
    </row>
    <row r="167" s="15" customFormat="1">
      <c r="A167" s="15"/>
      <c r="B167" s="254"/>
      <c r="C167" s="255"/>
      <c r="D167" s="234" t="s">
        <v>164</v>
      </c>
      <c r="E167" s="256" t="s">
        <v>1</v>
      </c>
      <c r="F167" s="257" t="s">
        <v>170</v>
      </c>
      <c r="G167" s="255"/>
      <c r="H167" s="258">
        <v>6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164</v>
      </c>
      <c r="AU167" s="264" t="s">
        <v>92</v>
      </c>
      <c r="AV167" s="15" t="s">
        <v>162</v>
      </c>
      <c r="AW167" s="15" t="s">
        <v>39</v>
      </c>
      <c r="AX167" s="15" t="s">
        <v>90</v>
      </c>
      <c r="AY167" s="264" t="s">
        <v>155</v>
      </c>
    </row>
    <row r="168" s="2" customFormat="1" ht="24.15" customHeight="1">
      <c r="A168" s="39"/>
      <c r="B168" s="40"/>
      <c r="C168" s="265" t="s">
        <v>246</v>
      </c>
      <c r="D168" s="265" t="s">
        <v>254</v>
      </c>
      <c r="E168" s="266" t="s">
        <v>883</v>
      </c>
      <c r="F168" s="267" t="s">
        <v>884</v>
      </c>
      <c r="G168" s="268" t="s">
        <v>347</v>
      </c>
      <c r="H168" s="269">
        <v>48</v>
      </c>
      <c r="I168" s="270"/>
      <c r="J168" s="271">
        <f>ROUND(I168*H168,2)</f>
        <v>0</v>
      </c>
      <c r="K168" s="267" t="s">
        <v>824</v>
      </c>
      <c r="L168" s="272"/>
      <c r="M168" s="273" t="s">
        <v>1</v>
      </c>
      <c r="N168" s="274" t="s">
        <v>47</v>
      </c>
      <c r="O168" s="92"/>
      <c r="P168" s="228">
        <f>O168*H168</f>
        <v>0</v>
      </c>
      <c r="Q168" s="228">
        <v>0.00123</v>
      </c>
      <c r="R168" s="228">
        <f>Q168*H168</f>
        <v>0.059039999999999995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208</v>
      </c>
      <c r="AT168" s="230" t="s">
        <v>254</v>
      </c>
      <c r="AU168" s="230" t="s">
        <v>92</v>
      </c>
      <c r="AY168" s="17" t="s">
        <v>155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90</v>
      </c>
      <c r="BK168" s="231">
        <f>ROUND(I168*H168,2)</f>
        <v>0</v>
      </c>
      <c r="BL168" s="17" t="s">
        <v>162</v>
      </c>
      <c r="BM168" s="230" t="s">
        <v>885</v>
      </c>
    </row>
    <row r="169" s="12" customFormat="1" ht="25.92" customHeight="1">
      <c r="A169" s="12"/>
      <c r="B169" s="203"/>
      <c r="C169" s="204"/>
      <c r="D169" s="205" t="s">
        <v>81</v>
      </c>
      <c r="E169" s="206" t="s">
        <v>886</v>
      </c>
      <c r="F169" s="206" t="s">
        <v>887</v>
      </c>
      <c r="G169" s="204"/>
      <c r="H169" s="204"/>
      <c r="I169" s="207"/>
      <c r="J169" s="208">
        <f>BK169</f>
        <v>0</v>
      </c>
      <c r="K169" s="204"/>
      <c r="L169" s="209"/>
      <c r="M169" s="210"/>
      <c r="N169" s="211"/>
      <c r="O169" s="211"/>
      <c r="P169" s="212">
        <f>SUM(P170:P189)</f>
        <v>0</v>
      </c>
      <c r="Q169" s="211"/>
      <c r="R169" s="212">
        <f>SUM(R170:R189)</f>
        <v>0</v>
      </c>
      <c r="S169" s="211"/>
      <c r="T169" s="213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162</v>
      </c>
      <c r="AT169" s="215" t="s">
        <v>81</v>
      </c>
      <c r="AU169" s="215" t="s">
        <v>82</v>
      </c>
      <c r="AY169" s="214" t="s">
        <v>155</v>
      </c>
      <c r="BK169" s="216">
        <f>SUM(BK170:BK189)</f>
        <v>0</v>
      </c>
    </row>
    <row r="170" s="2" customFormat="1" ht="55.5" customHeight="1">
      <c r="A170" s="39"/>
      <c r="B170" s="40"/>
      <c r="C170" s="219" t="s">
        <v>8</v>
      </c>
      <c r="D170" s="219" t="s">
        <v>157</v>
      </c>
      <c r="E170" s="220" t="s">
        <v>888</v>
      </c>
      <c r="F170" s="221" t="s">
        <v>889</v>
      </c>
      <c r="G170" s="222" t="s">
        <v>217</v>
      </c>
      <c r="H170" s="223">
        <v>194.27799999999999</v>
      </c>
      <c r="I170" s="224"/>
      <c r="J170" s="225">
        <f>ROUND(I170*H170,2)</f>
        <v>0</v>
      </c>
      <c r="K170" s="221" t="s">
        <v>824</v>
      </c>
      <c r="L170" s="45"/>
      <c r="M170" s="226" t="s">
        <v>1</v>
      </c>
      <c r="N170" s="227" t="s">
        <v>47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890</v>
      </c>
      <c r="AT170" s="230" t="s">
        <v>157</v>
      </c>
      <c r="AU170" s="230" t="s">
        <v>90</v>
      </c>
      <c r="AY170" s="17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90</v>
      </c>
      <c r="BK170" s="231">
        <f>ROUND(I170*H170,2)</f>
        <v>0</v>
      </c>
      <c r="BL170" s="17" t="s">
        <v>890</v>
      </c>
      <c r="BM170" s="230" t="s">
        <v>891</v>
      </c>
    </row>
    <row r="171" s="2" customFormat="1">
      <c r="A171" s="39"/>
      <c r="B171" s="40"/>
      <c r="C171" s="41"/>
      <c r="D171" s="234" t="s">
        <v>567</v>
      </c>
      <c r="E171" s="41"/>
      <c r="F171" s="275" t="s">
        <v>892</v>
      </c>
      <c r="G171" s="41"/>
      <c r="H171" s="41"/>
      <c r="I171" s="276"/>
      <c r="J171" s="41"/>
      <c r="K171" s="41"/>
      <c r="L171" s="45"/>
      <c r="M171" s="277"/>
      <c r="N171" s="27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7" t="s">
        <v>567</v>
      </c>
      <c r="AU171" s="17" t="s">
        <v>90</v>
      </c>
    </row>
    <row r="172" s="13" customFormat="1">
      <c r="A172" s="13"/>
      <c r="B172" s="232"/>
      <c r="C172" s="233"/>
      <c r="D172" s="234" t="s">
        <v>164</v>
      </c>
      <c r="E172" s="235" t="s">
        <v>1</v>
      </c>
      <c r="F172" s="236" t="s">
        <v>893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164</v>
      </c>
      <c r="AU172" s="242" t="s">
        <v>90</v>
      </c>
      <c r="AV172" s="13" t="s">
        <v>90</v>
      </c>
      <c r="AW172" s="13" t="s">
        <v>39</v>
      </c>
      <c r="AX172" s="13" t="s">
        <v>82</v>
      </c>
      <c r="AY172" s="242" t="s">
        <v>155</v>
      </c>
    </row>
    <row r="173" s="14" customFormat="1">
      <c r="A173" s="14"/>
      <c r="B173" s="243"/>
      <c r="C173" s="244"/>
      <c r="D173" s="234" t="s">
        <v>164</v>
      </c>
      <c r="E173" s="245" t="s">
        <v>1</v>
      </c>
      <c r="F173" s="246" t="s">
        <v>894</v>
      </c>
      <c r="G173" s="244"/>
      <c r="H173" s="247">
        <v>57.375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164</v>
      </c>
      <c r="AU173" s="253" t="s">
        <v>90</v>
      </c>
      <c r="AV173" s="14" t="s">
        <v>92</v>
      </c>
      <c r="AW173" s="14" t="s">
        <v>39</v>
      </c>
      <c r="AX173" s="14" t="s">
        <v>82</v>
      </c>
      <c r="AY173" s="253" t="s">
        <v>155</v>
      </c>
    </row>
    <row r="174" s="13" customFormat="1">
      <c r="A174" s="13"/>
      <c r="B174" s="232"/>
      <c r="C174" s="233"/>
      <c r="D174" s="234" t="s">
        <v>164</v>
      </c>
      <c r="E174" s="235" t="s">
        <v>1</v>
      </c>
      <c r="F174" s="236" t="s">
        <v>895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164</v>
      </c>
      <c r="AU174" s="242" t="s">
        <v>90</v>
      </c>
      <c r="AV174" s="13" t="s">
        <v>90</v>
      </c>
      <c r="AW174" s="13" t="s">
        <v>39</v>
      </c>
      <c r="AX174" s="13" t="s">
        <v>82</v>
      </c>
      <c r="AY174" s="242" t="s">
        <v>155</v>
      </c>
    </row>
    <row r="175" s="14" customFormat="1">
      <c r="A175" s="14"/>
      <c r="B175" s="243"/>
      <c r="C175" s="244"/>
      <c r="D175" s="234" t="s">
        <v>164</v>
      </c>
      <c r="E175" s="245" t="s">
        <v>1</v>
      </c>
      <c r="F175" s="246" t="s">
        <v>896</v>
      </c>
      <c r="G175" s="244"/>
      <c r="H175" s="247">
        <v>136.90299999999999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164</v>
      </c>
      <c r="AU175" s="253" t="s">
        <v>90</v>
      </c>
      <c r="AV175" s="14" t="s">
        <v>92</v>
      </c>
      <c r="AW175" s="14" t="s">
        <v>39</v>
      </c>
      <c r="AX175" s="14" t="s">
        <v>82</v>
      </c>
      <c r="AY175" s="253" t="s">
        <v>155</v>
      </c>
    </row>
    <row r="176" s="15" customFormat="1">
      <c r="A176" s="15"/>
      <c r="B176" s="254"/>
      <c r="C176" s="255"/>
      <c r="D176" s="234" t="s">
        <v>164</v>
      </c>
      <c r="E176" s="256" t="s">
        <v>1</v>
      </c>
      <c r="F176" s="257" t="s">
        <v>170</v>
      </c>
      <c r="G176" s="255"/>
      <c r="H176" s="258">
        <v>194.27799999999999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164</v>
      </c>
      <c r="AU176" s="264" t="s">
        <v>90</v>
      </c>
      <c r="AV176" s="15" t="s">
        <v>162</v>
      </c>
      <c r="AW176" s="15" t="s">
        <v>39</v>
      </c>
      <c r="AX176" s="15" t="s">
        <v>90</v>
      </c>
      <c r="AY176" s="264" t="s">
        <v>155</v>
      </c>
    </row>
    <row r="177" s="2" customFormat="1" ht="21.75" customHeight="1">
      <c r="A177" s="39"/>
      <c r="B177" s="40"/>
      <c r="C177" s="219" t="s">
        <v>259</v>
      </c>
      <c r="D177" s="219" t="s">
        <v>157</v>
      </c>
      <c r="E177" s="220" t="s">
        <v>897</v>
      </c>
      <c r="F177" s="221" t="s">
        <v>898</v>
      </c>
      <c r="G177" s="222" t="s">
        <v>217</v>
      </c>
      <c r="H177" s="223">
        <v>54</v>
      </c>
      <c r="I177" s="224"/>
      <c r="J177" s="225">
        <f>ROUND(I177*H177,2)</f>
        <v>0</v>
      </c>
      <c r="K177" s="221" t="s">
        <v>824</v>
      </c>
      <c r="L177" s="45"/>
      <c r="M177" s="226" t="s">
        <v>1</v>
      </c>
      <c r="N177" s="227" t="s">
        <v>47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899</v>
      </c>
      <c r="AT177" s="230" t="s">
        <v>157</v>
      </c>
      <c r="AU177" s="230" t="s">
        <v>90</v>
      </c>
      <c r="AY177" s="17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90</v>
      </c>
      <c r="BK177" s="231">
        <f>ROUND(I177*H177,2)</f>
        <v>0</v>
      </c>
      <c r="BL177" s="17" t="s">
        <v>899</v>
      </c>
      <c r="BM177" s="230" t="s">
        <v>900</v>
      </c>
    </row>
    <row r="178" s="14" customFormat="1">
      <c r="A178" s="14"/>
      <c r="B178" s="243"/>
      <c r="C178" s="244"/>
      <c r="D178" s="234" t="s">
        <v>164</v>
      </c>
      <c r="E178" s="245" t="s">
        <v>1</v>
      </c>
      <c r="F178" s="246" t="s">
        <v>901</v>
      </c>
      <c r="G178" s="244"/>
      <c r="H178" s="247">
        <v>54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164</v>
      </c>
      <c r="AU178" s="253" t="s">
        <v>90</v>
      </c>
      <c r="AV178" s="14" t="s">
        <v>92</v>
      </c>
      <c r="AW178" s="14" t="s">
        <v>39</v>
      </c>
      <c r="AX178" s="14" t="s">
        <v>82</v>
      </c>
      <c r="AY178" s="253" t="s">
        <v>155</v>
      </c>
    </row>
    <row r="179" s="15" customFormat="1">
      <c r="A179" s="15"/>
      <c r="B179" s="254"/>
      <c r="C179" s="255"/>
      <c r="D179" s="234" t="s">
        <v>164</v>
      </c>
      <c r="E179" s="256" t="s">
        <v>1</v>
      </c>
      <c r="F179" s="257" t="s">
        <v>170</v>
      </c>
      <c r="G179" s="255"/>
      <c r="H179" s="258">
        <v>54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164</v>
      </c>
      <c r="AU179" s="264" t="s">
        <v>90</v>
      </c>
      <c r="AV179" s="15" t="s">
        <v>162</v>
      </c>
      <c r="AW179" s="15" t="s">
        <v>39</v>
      </c>
      <c r="AX179" s="15" t="s">
        <v>90</v>
      </c>
      <c r="AY179" s="264" t="s">
        <v>155</v>
      </c>
    </row>
    <row r="180" s="2" customFormat="1" ht="33" customHeight="1">
      <c r="A180" s="39"/>
      <c r="B180" s="40"/>
      <c r="C180" s="219" t="s">
        <v>264</v>
      </c>
      <c r="D180" s="219" t="s">
        <v>157</v>
      </c>
      <c r="E180" s="220" t="s">
        <v>902</v>
      </c>
      <c r="F180" s="221" t="s">
        <v>903</v>
      </c>
      <c r="G180" s="222" t="s">
        <v>347</v>
      </c>
      <c r="H180" s="223">
        <v>2</v>
      </c>
      <c r="I180" s="224"/>
      <c r="J180" s="225">
        <f>ROUND(I180*H180,2)</f>
        <v>0</v>
      </c>
      <c r="K180" s="221" t="s">
        <v>824</v>
      </c>
      <c r="L180" s="45"/>
      <c r="M180" s="226" t="s">
        <v>1</v>
      </c>
      <c r="N180" s="227" t="s">
        <v>47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899</v>
      </c>
      <c r="AT180" s="230" t="s">
        <v>157</v>
      </c>
      <c r="AU180" s="230" t="s">
        <v>90</v>
      </c>
      <c r="AY180" s="17" t="s">
        <v>155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90</v>
      </c>
      <c r="BK180" s="231">
        <f>ROUND(I180*H180,2)</f>
        <v>0</v>
      </c>
      <c r="BL180" s="17" t="s">
        <v>899</v>
      </c>
      <c r="BM180" s="230" t="s">
        <v>904</v>
      </c>
    </row>
    <row r="181" s="14" customFormat="1">
      <c r="A181" s="14"/>
      <c r="B181" s="243"/>
      <c r="C181" s="244"/>
      <c r="D181" s="234" t="s">
        <v>164</v>
      </c>
      <c r="E181" s="245" t="s">
        <v>1</v>
      </c>
      <c r="F181" s="246" t="s">
        <v>905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164</v>
      </c>
      <c r="AU181" s="253" t="s">
        <v>90</v>
      </c>
      <c r="AV181" s="14" t="s">
        <v>92</v>
      </c>
      <c r="AW181" s="14" t="s">
        <v>39</v>
      </c>
      <c r="AX181" s="14" t="s">
        <v>82</v>
      </c>
      <c r="AY181" s="253" t="s">
        <v>155</v>
      </c>
    </row>
    <row r="182" s="15" customFormat="1">
      <c r="A182" s="15"/>
      <c r="B182" s="254"/>
      <c r="C182" s="255"/>
      <c r="D182" s="234" t="s">
        <v>164</v>
      </c>
      <c r="E182" s="256" t="s">
        <v>1</v>
      </c>
      <c r="F182" s="257" t="s">
        <v>170</v>
      </c>
      <c r="G182" s="255"/>
      <c r="H182" s="258">
        <v>2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164</v>
      </c>
      <c r="AU182" s="264" t="s">
        <v>90</v>
      </c>
      <c r="AV182" s="15" t="s">
        <v>162</v>
      </c>
      <c r="AW182" s="15" t="s">
        <v>39</v>
      </c>
      <c r="AX182" s="15" t="s">
        <v>90</v>
      </c>
      <c r="AY182" s="264" t="s">
        <v>155</v>
      </c>
    </row>
    <row r="183" s="2" customFormat="1" ht="24.15" customHeight="1">
      <c r="A183" s="39"/>
      <c r="B183" s="40"/>
      <c r="C183" s="219" t="s">
        <v>270</v>
      </c>
      <c r="D183" s="219" t="s">
        <v>157</v>
      </c>
      <c r="E183" s="220" t="s">
        <v>906</v>
      </c>
      <c r="F183" s="221" t="s">
        <v>907</v>
      </c>
      <c r="G183" s="222" t="s">
        <v>217</v>
      </c>
      <c r="H183" s="223">
        <v>54</v>
      </c>
      <c r="I183" s="224"/>
      <c r="J183" s="225">
        <f>ROUND(I183*H183,2)</f>
        <v>0</v>
      </c>
      <c r="K183" s="221" t="s">
        <v>824</v>
      </c>
      <c r="L183" s="45"/>
      <c r="M183" s="226" t="s">
        <v>1</v>
      </c>
      <c r="N183" s="227" t="s">
        <v>47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899</v>
      </c>
      <c r="AT183" s="230" t="s">
        <v>157</v>
      </c>
      <c r="AU183" s="230" t="s">
        <v>90</v>
      </c>
      <c r="AY183" s="17" t="s">
        <v>155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90</v>
      </c>
      <c r="BK183" s="231">
        <f>ROUND(I183*H183,2)</f>
        <v>0</v>
      </c>
      <c r="BL183" s="17" t="s">
        <v>899</v>
      </c>
      <c r="BM183" s="230" t="s">
        <v>908</v>
      </c>
    </row>
    <row r="184" s="14" customFormat="1">
      <c r="A184" s="14"/>
      <c r="B184" s="243"/>
      <c r="C184" s="244"/>
      <c r="D184" s="234" t="s">
        <v>164</v>
      </c>
      <c r="E184" s="245" t="s">
        <v>1</v>
      </c>
      <c r="F184" s="246" t="s">
        <v>901</v>
      </c>
      <c r="G184" s="244"/>
      <c r="H184" s="247">
        <v>54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164</v>
      </c>
      <c r="AU184" s="253" t="s">
        <v>90</v>
      </c>
      <c r="AV184" s="14" t="s">
        <v>92</v>
      </c>
      <c r="AW184" s="14" t="s">
        <v>39</v>
      </c>
      <c r="AX184" s="14" t="s">
        <v>82</v>
      </c>
      <c r="AY184" s="253" t="s">
        <v>155</v>
      </c>
    </row>
    <row r="185" s="15" customFormat="1">
      <c r="A185" s="15"/>
      <c r="B185" s="254"/>
      <c r="C185" s="255"/>
      <c r="D185" s="234" t="s">
        <v>164</v>
      </c>
      <c r="E185" s="256" t="s">
        <v>1</v>
      </c>
      <c r="F185" s="257" t="s">
        <v>170</v>
      </c>
      <c r="G185" s="255"/>
      <c r="H185" s="258">
        <v>54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164</v>
      </c>
      <c r="AU185" s="264" t="s">
        <v>90</v>
      </c>
      <c r="AV185" s="15" t="s">
        <v>162</v>
      </c>
      <c r="AW185" s="15" t="s">
        <v>39</v>
      </c>
      <c r="AX185" s="15" t="s">
        <v>90</v>
      </c>
      <c r="AY185" s="264" t="s">
        <v>155</v>
      </c>
    </row>
    <row r="186" s="2" customFormat="1" ht="16.5" customHeight="1">
      <c r="A186" s="39"/>
      <c r="B186" s="40"/>
      <c r="C186" s="219" t="s">
        <v>275</v>
      </c>
      <c r="D186" s="219" t="s">
        <v>157</v>
      </c>
      <c r="E186" s="220" t="s">
        <v>909</v>
      </c>
      <c r="F186" s="221" t="s">
        <v>910</v>
      </c>
      <c r="G186" s="222" t="s">
        <v>217</v>
      </c>
      <c r="H186" s="223">
        <v>64.125</v>
      </c>
      <c r="I186" s="224"/>
      <c r="J186" s="225">
        <f>ROUND(I186*H186,2)</f>
        <v>0</v>
      </c>
      <c r="K186" s="221" t="s">
        <v>824</v>
      </c>
      <c r="L186" s="45"/>
      <c r="M186" s="226" t="s">
        <v>1</v>
      </c>
      <c r="N186" s="227" t="s">
        <v>47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890</v>
      </c>
      <c r="AT186" s="230" t="s">
        <v>157</v>
      </c>
      <c r="AU186" s="230" t="s">
        <v>90</v>
      </c>
      <c r="AY186" s="17" t="s">
        <v>155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90</v>
      </c>
      <c r="BK186" s="231">
        <f>ROUND(I186*H186,2)</f>
        <v>0</v>
      </c>
      <c r="BL186" s="17" t="s">
        <v>890</v>
      </c>
      <c r="BM186" s="230" t="s">
        <v>911</v>
      </c>
    </row>
    <row r="187" s="13" customFormat="1">
      <c r="A187" s="13"/>
      <c r="B187" s="232"/>
      <c r="C187" s="233"/>
      <c r="D187" s="234" t="s">
        <v>164</v>
      </c>
      <c r="E187" s="235" t="s">
        <v>1</v>
      </c>
      <c r="F187" s="236" t="s">
        <v>912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164</v>
      </c>
      <c r="AU187" s="242" t="s">
        <v>90</v>
      </c>
      <c r="AV187" s="13" t="s">
        <v>90</v>
      </c>
      <c r="AW187" s="13" t="s">
        <v>39</v>
      </c>
      <c r="AX187" s="13" t="s">
        <v>82</v>
      </c>
      <c r="AY187" s="242" t="s">
        <v>155</v>
      </c>
    </row>
    <row r="188" s="14" customFormat="1">
      <c r="A188" s="14"/>
      <c r="B188" s="243"/>
      <c r="C188" s="244"/>
      <c r="D188" s="234" t="s">
        <v>164</v>
      </c>
      <c r="E188" s="245" t="s">
        <v>1</v>
      </c>
      <c r="F188" s="246" t="s">
        <v>850</v>
      </c>
      <c r="G188" s="244"/>
      <c r="H188" s="247">
        <v>64.125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164</v>
      </c>
      <c r="AU188" s="253" t="s">
        <v>90</v>
      </c>
      <c r="AV188" s="14" t="s">
        <v>92</v>
      </c>
      <c r="AW188" s="14" t="s">
        <v>39</v>
      </c>
      <c r="AX188" s="14" t="s">
        <v>82</v>
      </c>
      <c r="AY188" s="253" t="s">
        <v>155</v>
      </c>
    </row>
    <row r="189" s="15" customFormat="1">
      <c r="A189" s="15"/>
      <c r="B189" s="254"/>
      <c r="C189" s="255"/>
      <c r="D189" s="234" t="s">
        <v>164</v>
      </c>
      <c r="E189" s="256" t="s">
        <v>1</v>
      </c>
      <c r="F189" s="257" t="s">
        <v>170</v>
      </c>
      <c r="G189" s="255"/>
      <c r="H189" s="258">
        <v>64.125</v>
      </c>
      <c r="I189" s="259"/>
      <c r="J189" s="255"/>
      <c r="K189" s="255"/>
      <c r="L189" s="260"/>
      <c r="M189" s="280"/>
      <c r="N189" s="281"/>
      <c r="O189" s="281"/>
      <c r="P189" s="281"/>
      <c r="Q189" s="281"/>
      <c r="R189" s="281"/>
      <c r="S189" s="281"/>
      <c r="T189" s="28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164</v>
      </c>
      <c r="AU189" s="264" t="s">
        <v>90</v>
      </c>
      <c r="AV189" s="15" t="s">
        <v>162</v>
      </c>
      <c r="AW189" s="15" t="s">
        <v>39</v>
      </c>
      <c r="AX189" s="15" t="s">
        <v>90</v>
      </c>
      <c r="AY189" s="264" t="s">
        <v>155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1y1MD3gZ+wfz97neXcYBYdE3HGsUEM4pygzXfOBJR6Rkd/9po/LK0jfCTfQUmb01uAeqODISmQgmDIFsKm+YZQ==" hashValue="/sLMwQzohjpGGcpqmvGTp1qAhEzRa/56XD2NUkgZ82Pbp79+oNufNpCjjSQ9KryI67KlWF66CiXHAuc0qlOQ+g==" algorithmName="SHA-512" password="CC35"/>
  <autoFilter ref="C118:K18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119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120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ROUND((SUM(BE123:BE141)),  2)</f>
        <v>0</v>
      </c>
      <c r="G33" s="39"/>
      <c r="H33" s="39"/>
      <c r="I33" s="156">
        <v>0.20999999999999999</v>
      </c>
      <c r="J33" s="155">
        <f>ROUND(((SUM(BE123:BE141))*I33),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ROUND((SUM(BF123:BF141)),  2)</f>
        <v>0</v>
      </c>
      <c r="G34" s="39"/>
      <c r="H34" s="39"/>
      <c r="I34" s="156">
        <v>0.14999999999999999</v>
      </c>
      <c r="J34" s="155">
        <f>ROUND(((SUM(BF123:BF141))*I34),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ROUND((SUM(BG123:BG141)),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ROUND((SUM(BH123:BH141)),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ROUND((SUM(BI123:BI141)),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SO1-03 - VRN - most km 19,327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Egneza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914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915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916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917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918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919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920</v>
      </c>
      <c r="E103" s="189"/>
      <c r="F103" s="189"/>
      <c r="G103" s="189"/>
      <c r="H103" s="189"/>
      <c r="I103" s="189"/>
      <c r="J103" s="190">
        <f>J140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140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Oprava mostů v úseku Rožnov – Černý Kříž</v>
      </c>
      <c r="F113" s="32"/>
      <c r="G113" s="32"/>
      <c r="H113" s="32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SO1-03 - VRN - most km 19,327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21</v>
      </c>
      <c r="D117" s="41"/>
      <c r="E117" s="41"/>
      <c r="F117" s="27" t="str">
        <f>F12</f>
        <v>Plešovice</v>
      </c>
      <c r="G117" s="41"/>
      <c r="H117" s="41"/>
      <c r="I117" s="32" t="s">
        <v>23</v>
      </c>
      <c r="J117" s="80" t="str">
        <f>IF(J12="","",J12)</f>
        <v>21. 9. 2022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29</v>
      </c>
      <c r="D119" s="41"/>
      <c r="E119" s="41"/>
      <c r="F119" s="27" t="str">
        <f>E15</f>
        <v>Správa železnic, státní organizace</v>
      </c>
      <c r="G119" s="41"/>
      <c r="H119" s="41"/>
      <c r="I119" s="32" t="s">
        <v>37</v>
      </c>
      <c r="J119" s="37" t="str">
        <f>E21</f>
        <v>Egneza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2" t="s">
        <v>35</v>
      </c>
      <c r="D120" s="41"/>
      <c r="E120" s="41"/>
      <c r="F120" s="27" t="str">
        <f>IF(E18="","",E18)</f>
        <v>Vyplň údaj</v>
      </c>
      <c r="G120" s="41"/>
      <c r="H120" s="41"/>
      <c r="I120" s="32" t="s">
        <v>40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141</v>
      </c>
      <c r="D122" s="195" t="s">
        <v>67</v>
      </c>
      <c r="E122" s="195" t="s">
        <v>63</v>
      </c>
      <c r="F122" s="195" t="s">
        <v>64</v>
      </c>
      <c r="G122" s="195" t="s">
        <v>142</v>
      </c>
      <c r="H122" s="195" t="s">
        <v>143</v>
      </c>
      <c r="I122" s="195" t="s">
        <v>144</v>
      </c>
      <c r="J122" s="195" t="s">
        <v>123</v>
      </c>
      <c r="K122" s="196" t="s">
        <v>145</v>
      </c>
      <c r="L122" s="197"/>
      <c r="M122" s="101" t="s">
        <v>1</v>
      </c>
      <c r="N122" s="102" t="s">
        <v>46</v>
      </c>
      <c r="O122" s="102" t="s">
        <v>146</v>
      </c>
      <c r="P122" s="102" t="s">
        <v>147</v>
      </c>
      <c r="Q122" s="102" t="s">
        <v>148</v>
      </c>
      <c r="R122" s="102" t="s">
        <v>149</v>
      </c>
      <c r="S122" s="102" t="s">
        <v>150</v>
      </c>
      <c r="T122" s="103" t="s">
        <v>151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152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81</v>
      </c>
      <c r="AU123" s="17" t="s">
        <v>125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81</v>
      </c>
      <c r="E124" s="206" t="s">
        <v>921</v>
      </c>
      <c r="F124" s="206" t="s">
        <v>922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P125+P129+P133+P135+P138+P140</f>
        <v>0</v>
      </c>
      <c r="Q124" s="211"/>
      <c r="R124" s="212">
        <f>R125+R129+R133+R135+R138+R140</f>
        <v>0</v>
      </c>
      <c r="S124" s="211"/>
      <c r="T124" s="213">
        <f>T125+T129+T133+T135+T138+T140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186</v>
      </c>
      <c r="AT124" s="215" t="s">
        <v>81</v>
      </c>
      <c r="AU124" s="215" t="s">
        <v>82</v>
      </c>
      <c r="AY124" s="214" t="s">
        <v>155</v>
      </c>
      <c r="BK124" s="216">
        <f>BK125+BK129+BK133+BK135+BK138+BK140</f>
        <v>0</v>
      </c>
    </row>
    <row r="125" s="12" customFormat="1" ht="22.8" customHeight="1">
      <c r="A125" s="12"/>
      <c r="B125" s="203"/>
      <c r="C125" s="204"/>
      <c r="D125" s="205" t="s">
        <v>81</v>
      </c>
      <c r="E125" s="217" t="s">
        <v>923</v>
      </c>
      <c r="F125" s="217" t="s">
        <v>924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SUM(P126:P128)</f>
        <v>0</v>
      </c>
      <c r="Q125" s="211"/>
      <c r="R125" s="212">
        <f>SUM(R126:R128)</f>
        <v>0</v>
      </c>
      <c r="S125" s="211"/>
      <c r="T125" s="213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186</v>
      </c>
      <c r="AT125" s="215" t="s">
        <v>81</v>
      </c>
      <c r="AU125" s="215" t="s">
        <v>90</v>
      </c>
      <c r="AY125" s="214" t="s">
        <v>155</v>
      </c>
      <c r="BK125" s="216">
        <f>SUM(BK126:BK128)</f>
        <v>0</v>
      </c>
    </row>
    <row r="126" s="2" customFormat="1" ht="16.5" customHeight="1">
      <c r="A126" s="39"/>
      <c r="B126" s="40"/>
      <c r="C126" s="219" t="s">
        <v>90</v>
      </c>
      <c r="D126" s="219" t="s">
        <v>157</v>
      </c>
      <c r="E126" s="220" t="s">
        <v>925</v>
      </c>
      <c r="F126" s="221" t="s">
        <v>926</v>
      </c>
      <c r="G126" s="222" t="s">
        <v>927</v>
      </c>
      <c r="H126" s="223">
        <v>1</v>
      </c>
      <c r="I126" s="224"/>
      <c r="J126" s="225">
        <f>ROUND(I126*H126,2)</f>
        <v>0</v>
      </c>
      <c r="K126" s="221" t="s">
        <v>161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92</v>
      </c>
      <c r="AY126" s="17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90</v>
      </c>
      <c r="BK126" s="231">
        <f>ROUND(I126*H126,2)</f>
        <v>0</v>
      </c>
      <c r="BL126" s="17" t="s">
        <v>162</v>
      </c>
      <c r="BM126" s="230" t="s">
        <v>928</v>
      </c>
    </row>
    <row r="127" s="2" customFormat="1" ht="24.15" customHeight="1">
      <c r="A127" s="39"/>
      <c r="B127" s="40"/>
      <c r="C127" s="219" t="s">
        <v>92</v>
      </c>
      <c r="D127" s="219" t="s">
        <v>157</v>
      </c>
      <c r="E127" s="220" t="s">
        <v>929</v>
      </c>
      <c r="F127" s="221" t="s">
        <v>930</v>
      </c>
      <c r="G127" s="222" t="s">
        <v>927</v>
      </c>
      <c r="H127" s="223">
        <v>1</v>
      </c>
      <c r="I127" s="224"/>
      <c r="J127" s="225">
        <f>ROUND(I127*H127,2)</f>
        <v>0</v>
      </c>
      <c r="K127" s="221" t="s">
        <v>161</v>
      </c>
      <c r="L127" s="45"/>
      <c r="M127" s="226" t="s">
        <v>1</v>
      </c>
      <c r="N127" s="227" t="s">
        <v>47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162</v>
      </c>
      <c r="AT127" s="230" t="s">
        <v>157</v>
      </c>
      <c r="AU127" s="230" t="s">
        <v>92</v>
      </c>
      <c r="AY127" s="17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90</v>
      </c>
      <c r="BK127" s="231">
        <f>ROUND(I127*H127,2)</f>
        <v>0</v>
      </c>
      <c r="BL127" s="17" t="s">
        <v>162</v>
      </c>
      <c r="BM127" s="230" t="s">
        <v>931</v>
      </c>
    </row>
    <row r="128" s="2" customFormat="1" ht="16.5" customHeight="1">
      <c r="A128" s="39"/>
      <c r="B128" s="40"/>
      <c r="C128" s="219" t="s">
        <v>174</v>
      </c>
      <c r="D128" s="219" t="s">
        <v>157</v>
      </c>
      <c r="E128" s="220" t="s">
        <v>932</v>
      </c>
      <c r="F128" s="221" t="s">
        <v>933</v>
      </c>
      <c r="G128" s="222" t="s">
        <v>927</v>
      </c>
      <c r="H128" s="223">
        <v>1</v>
      </c>
      <c r="I128" s="224"/>
      <c r="J128" s="225">
        <f>ROUND(I128*H128,2)</f>
        <v>0</v>
      </c>
      <c r="K128" s="221" t="s">
        <v>161</v>
      </c>
      <c r="L128" s="45"/>
      <c r="M128" s="226" t="s">
        <v>1</v>
      </c>
      <c r="N128" s="227" t="s">
        <v>47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162</v>
      </c>
      <c r="AT128" s="230" t="s">
        <v>157</v>
      </c>
      <c r="AU128" s="230" t="s">
        <v>92</v>
      </c>
      <c r="AY128" s="17" t="s">
        <v>155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90</v>
      </c>
      <c r="BK128" s="231">
        <f>ROUND(I128*H128,2)</f>
        <v>0</v>
      </c>
      <c r="BL128" s="17" t="s">
        <v>162</v>
      </c>
      <c r="BM128" s="230" t="s">
        <v>934</v>
      </c>
    </row>
    <row r="129" s="12" customFormat="1" ht="22.8" customHeight="1">
      <c r="A129" s="12"/>
      <c r="B129" s="203"/>
      <c r="C129" s="204"/>
      <c r="D129" s="205" t="s">
        <v>81</v>
      </c>
      <c r="E129" s="217" t="s">
        <v>935</v>
      </c>
      <c r="F129" s="217" t="s">
        <v>936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SUM(P130:P132)</f>
        <v>0</v>
      </c>
      <c r="Q129" s="211"/>
      <c r="R129" s="212">
        <f>SUM(R130:R132)</f>
        <v>0</v>
      </c>
      <c r="S129" s="211"/>
      <c r="T129" s="21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186</v>
      </c>
      <c r="AT129" s="215" t="s">
        <v>81</v>
      </c>
      <c r="AU129" s="215" t="s">
        <v>90</v>
      </c>
      <c r="AY129" s="214" t="s">
        <v>155</v>
      </c>
      <c r="BK129" s="216">
        <f>SUM(BK130:BK132)</f>
        <v>0</v>
      </c>
    </row>
    <row r="130" s="2" customFormat="1" ht="16.5" customHeight="1">
      <c r="A130" s="39"/>
      <c r="B130" s="40"/>
      <c r="C130" s="219" t="s">
        <v>162</v>
      </c>
      <c r="D130" s="219" t="s">
        <v>157</v>
      </c>
      <c r="E130" s="220" t="s">
        <v>937</v>
      </c>
      <c r="F130" s="221" t="s">
        <v>936</v>
      </c>
      <c r="G130" s="222" t="s">
        <v>927</v>
      </c>
      <c r="H130" s="223">
        <v>1</v>
      </c>
      <c r="I130" s="224"/>
      <c r="J130" s="225">
        <f>ROUND(I130*H130,2)</f>
        <v>0</v>
      </c>
      <c r="K130" s="221" t="s">
        <v>161</v>
      </c>
      <c r="L130" s="45"/>
      <c r="M130" s="226" t="s">
        <v>1</v>
      </c>
      <c r="N130" s="227" t="s">
        <v>47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162</v>
      </c>
      <c r="AT130" s="230" t="s">
        <v>157</v>
      </c>
      <c r="AU130" s="230" t="s">
        <v>92</v>
      </c>
      <c r="AY130" s="17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90</v>
      </c>
      <c r="BK130" s="231">
        <f>ROUND(I130*H130,2)</f>
        <v>0</v>
      </c>
      <c r="BL130" s="17" t="s">
        <v>162</v>
      </c>
      <c r="BM130" s="230" t="s">
        <v>938</v>
      </c>
    </row>
    <row r="131" s="2" customFormat="1" ht="16.5" customHeight="1">
      <c r="A131" s="39"/>
      <c r="B131" s="40"/>
      <c r="C131" s="219" t="s">
        <v>186</v>
      </c>
      <c r="D131" s="219" t="s">
        <v>157</v>
      </c>
      <c r="E131" s="220" t="s">
        <v>939</v>
      </c>
      <c r="F131" s="221" t="s">
        <v>940</v>
      </c>
      <c r="G131" s="222" t="s">
        <v>927</v>
      </c>
      <c r="H131" s="223">
        <v>1</v>
      </c>
      <c r="I131" s="224"/>
      <c r="J131" s="225">
        <f>ROUND(I131*H131,2)</f>
        <v>0</v>
      </c>
      <c r="K131" s="221" t="s">
        <v>161</v>
      </c>
      <c r="L131" s="45"/>
      <c r="M131" s="226" t="s">
        <v>1</v>
      </c>
      <c r="N131" s="227" t="s">
        <v>47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941</v>
      </c>
      <c r="AT131" s="230" t="s">
        <v>157</v>
      </c>
      <c r="AU131" s="230" t="s">
        <v>92</v>
      </c>
      <c r="AY131" s="17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90</v>
      </c>
      <c r="BK131" s="231">
        <f>ROUND(I131*H131,2)</f>
        <v>0</v>
      </c>
      <c r="BL131" s="17" t="s">
        <v>941</v>
      </c>
      <c r="BM131" s="230" t="s">
        <v>942</v>
      </c>
    </row>
    <row r="132" s="2" customFormat="1" ht="16.5" customHeight="1">
      <c r="A132" s="39"/>
      <c r="B132" s="40"/>
      <c r="C132" s="219" t="s">
        <v>192</v>
      </c>
      <c r="D132" s="219" t="s">
        <v>157</v>
      </c>
      <c r="E132" s="220" t="s">
        <v>943</v>
      </c>
      <c r="F132" s="221" t="s">
        <v>944</v>
      </c>
      <c r="G132" s="222" t="s">
        <v>927</v>
      </c>
      <c r="H132" s="223">
        <v>1</v>
      </c>
      <c r="I132" s="224"/>
      <c r="J132" s="225">
        <f>ROUND(I132*H132,2)</f>
        <v>0</v>
      </c>
      <c r="K132" s="221" t="s">
        <v>161</v>
      </c>
      <c r="L132" s="45"/>
      <c r="M132" s="226" t="s">
        <v>1</v>
      </c>
      <c r="N132" s="227" t="s">
        <v>47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941</v>
      </c>
      <c r="AT132" s="230" t="s">
        <v>157</v>
      </c>
      <c r="AU132" s="230" t="s">
        <v>92</v>
      </c>
      <c r="AY132" s="17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90</v>
      </c>
      <c r="BK132" s="231">
        <f>ROUND(I132*H132,2)</f>
        <v>0</v>
      </c>
      <c r="BL132" s="17" t="s">
        <v>941</v>
      </c>
      <c r="BM132" s="230" t="s">
        <v>945</v>
      </c>
    </row>
    <row r="133" s="12" customFormat="1" ht="22.8" customHeight="1">
      <c r="A133" s="12"/>
      <c r="B133" s="203"/>
      <c r="C133" s="204"/>
      <c r="D133" s="205" t="s">
        <v>81</v>
      </c>
      <c r="E133" s="217" t="s">
        <v>946</v>
      </c>
      <c r="F133" s="217" t="s">
        <v>947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186</v>
      </c>
      <c r="AT133" s="215" t="s">
        <v>81</v>
      </c>
      <c r="AU133" s="215" t="s">
        <v>90</v>
      </c>
      <c r="AY133" s="214" t="s">
        <v>155</v>
      </c>
      <c r="BK133" s="216">
        <f>BK134</f>
        <v>0</v>
      </c>
    </row>
    <row r="134" s="2" customFormat="1" ht="16.5" customHeight="1">
      <c r="A134" s="39"/>
      <c r="B134" s="40"/>
      <c r="C134" s="219" t="s">
        <v>204</v>
      </c>
      <c r="D134" s="219" t="s">
        <v>157</v>
      </c>
      <c r="E134" s="220" t="s">
        <v>948</v>
      </c>
      <c r="F134" s="221" t="s">
        <v>949</v>
      </c>
      <c r="G134" s="222" t="s">
        <v>927</v>
      </c>
      <c r="H134" s="223">
        <v>1</v>
      </c>
      <c r="I134" s="224"/>
      <c r="J134" s="225">
        <f>ROUND(I134*H134,2)</f>
        <v>0</v>
      </c>
      <c r="K134" s="221" t="s">
        <v>161</v>
      </c>
      <c r="L134" s="45"/>
      <c r="M134" s="226" t="s">
        <v>1</v>
      </c>
      <c r="N134" s="227" t="s">
        <v>47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941</v>
      </c>
      <c r="AT134" s="230" t="s">
        <v>157</v>
      </c>
      <c r="AU134" s="230" t="s">
        <v>92</v>
      </c>
      <c r="AY134" s="17" t="s">
        <v>155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90</v>
      </c>
      <c r="BK134" s="231">
        <f>ROUND(I134*H134,2)</f>
        <v>0</v>
      </c>
      <c r="BL134" s="17" t="s">
        <v>941</v>
      </c>
      <c r="BM134" s="230" t="s">
        <v>950</v>
      </c>
    </row>
    <row r="135" s="12" customFormat="1" ht="22.8" customHeight="1">
      <c r="A135" s="12"/>
      <c r="B135" s="203"/>
      <c r="C135" s="204"/>
      <c r="D135" s="205" t="s">
        <v>81</v>
      </c>
      <c r="E135" s="217" t="s">
        <v>951</v>
      </c>
      <c r="F135" s="217" t="s">
        <v>952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186</v>
      </c>
      <c r="AT135" s="215" t="s">
        <v>81</v>
      </c>
      <c r="AU135" s="215" t="s">
        <v>90</v>
      </c>
      <c r="AY135" s="214" t="s">
        <v>155</v>
      </c>
      <c r="BK135" s="216">
        <f>SUM(BK136:BK137)</f>
        <v>0</v>
      </c>
    </row>
    <row r="136" s="2" customFormat="1" ht="16.5" customHeight="1">
      <c r="A136" s="39"/>
      <c r="B136" s="40"/>
      <c r="C136" s="219" t="s">
        <v>208</v>
      </c>
      <c r="D136" s="219" t="s">
        <v>157</v>
      </c>
      <c r="E136" s="220" t="s">
        <v>953</v>
      </c>
      <c r="F136" s="221" t="s">
        <v>954</v>
      </c>
      <c r="G136" s="222" t="s">
        <v>927</v>
      </c>
      <c r="H136" s="223">
        <v>1</v>
      </c>
      <c r="I136" s="224"/>
      <c r="J136" s="225">
        <f>ROUND(I136*H136,2)</f>
        <v>0</v>
      </c>
      <c r="K136" s="221" t="s">
        <v>161</v>
      </c>
      <c r="L136" s="45"/>
      <c r="M136" s="226" t="s">
        <v>1</v>
      </c>
      <c r="N136" s="227" t="s">
        <v>47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941</v>
      </c>
      <c r="AT136" s="230" t="s">
        <v>157</v>
      </c>
      <c r="AU136" s="230" t="s">
        <v>92</v>
      </c>
      <c r="AY136" s="17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90</v>
      </c>
      <c r="BK136" s="231">
        <f>ROUND(I136*H136,2)</f>
        <v>0</v>
      </c>
      <c r="BL136" s="17" t="s">
        <v>941</v>
      </c>
      <c r="BM136" s="230" t="s">
        <v>955</v>
      </c>
    </row>
    <row r="137" s="2" customFormat="1" ht="16.5" customHeight="1">
      <c r="A137" s="39"/>
      <c r="B137" s="40"/>
      <c r="C137" s="219" t="s">
        <v>214</v>
      </c>
      <c r="D137" s="219" t="s">
        <v>157</v>
      </c>
      <c r="E137" s="220" t="s">
        <v>956</v>
      </c>
      <c r="F137" s="221" t="s">
        <v>957</v>
      </c>
      <c r="G137" s="222" t="s">
        <v>927</v>
      </c>
      <c r="H137" s="223">
        <v>1</v>
      </c>
      <c r="I137" s="224"/>
      <c r="J137" s="225">
        <f>ROUND(I137*H137,2)</f>
        <v>0</v>
      </c>
      <c r="K137" s="221" t="s">
        <v>161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941</v>
      </c>
      <c r="AT137" s="230" t="s">
        <v>157</v>
      </c>
      <c r="AU137" s="230" t="s">
        <v>92</v>
      </c>
      <c r="AY137" s="17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90</v>
      </c>
      <c r="BK137" s="231">
        <f>ROUND(I137*H137,2)</f>
        <v>0</v>
      </c>
      <c r="BL137" s="17" t="s">
        <v>941</v>
      </c>
      <c r="BM137" s="230" t="s">
        <v>958</v>
      </c>
    </row>
    <row r="138" s="12" customFormat="1" ht="22.8" customHeight="1">
      <c r="A138" s="12"/>
      <c r="B138" s="203"/>
      <c r="C138" s="204"/>
      <c r="D138" s="205" t="s">
        <v>81</v>
      </c>
      <c r="E138" s="217" t="s">
        <v>959</v>
      </c>
      <c r="F138" s="217" t="s">
        <v>960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186</v>
      </c>
      <c r="AT138" s="215" t="s">
        <v>81</v>
      </c>
      <c r="AU138" s="215" t="s">
        <v>90</v>
      </c>
      <c r="AY138" s="214" t="s">
        <v>155</v>
      </c>
      <c r="BK138" s="216">
        <f>BK139</f>
        <v>0</v>
      </c>
    </row>
    <row r="139" s="2" customFormat="1" ht="16.5" customHeight="1">
      <c r="A139" s="39"/>
      <c r="B139" s="40"/>
      <c r="C139" s="219" t="s">
        <v>224</v>
      </c>
      <c r="D139" s="219" t="s">
        <v>157</v>
      </c>
      <c r="E139" s="220" t="s">
        <v>961</v>
      </c>
      <c r="F139" s="221" t="s">
        <v>960</v>
      </c>
      <c r="G139" s="222" t="s">
        <v>927</v>
      </c>
      <c r="H139" s="223">
        <v>1</v>
      </c>
      <c r="I139" s="224"/>
      <c r="J139" s="225">
        <f>ROUND(I139*H139,2)</f>
        <v>0</v>
      </c>
      <c r="K139" s="221" t="s">
        <v>161</v>
      </c>
      <c r="L139" s="45"/>
      <c r="M139" s="226" t="s">
        <v>1</v>
      </c>
      <c r="N139" s="227" t="s">
        <v>47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162</v>
      </c>
      <c r="AT139" s="230" t="s">
        <v>157</v>
      </c>
      <c r="AU139" s="230" t="s">
        <v>92</v>
      </c>
      <c r="AY139" s="17" t="s">
        <v>155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90</v>
      </c>
      <c r="BK139" s="231">
        <f>ROUND(I139*H139,2)</f>
        <v>0</v>
      </c>
      <c r="BL139" s="17" t="s">
        <v>162</v>
      </c>
      <c r="BM139" s="230" t="s">
        <v>962</v>
      </c>
    </row>
    <row r="140" s="12" customFormat="1" ht="22.8" customHeight="1">
      <c r="A140" s="12"/>
      <c r="B140" s="203"/>
      <c r="C140" s="204"/>
      <c r="D140" s="205" t="s">
        <v>81</v>
      </c>
      <c r="E140" s="217" t="s">
        <v>963</v>
      </c>
      <c r="F140" s="217" t="s">
        <v>964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186</v>
      </c>
      <c r="AT140" s="215" t="s">
        <v>81</v>
      </c>
      <c r="AU140" s="215" t="s">
        <v>90</v>
      </c>
      <c r="AY140" s="214" t="s">
        <v>155</v>
      </c>
      <c r="BK140" s="216">
        <f>BK141</f>
        <v>0</v>
      </c>
    </row>
    <row r="141" s="2" customFormat="1" ht="16.5" customHeight="1">
      <c r="A141" s="39"/>
      <c r="B141" s="40"/>
      <c r="C141" s="219" t="s">
        <v>229</v>
      </c>
      <c r="D141" s="219" t="s">
        <v>157</v>
      </c>
      <c r="E141" s="220" t="s">
        <v>965</v>
      </c>
      <c r="F141" s="221" t="s">
        <v>966</v>
      </c>
      <c r="G141" s="222" t="s">
        <v>927</v>
      </c>
      <c r="H141" s="223">
        <v>1</v>
      </c>
      <c r="I141" s="224"/>
      <c r="J141" s="225">
        <f>ROUND(I141*H141,2)</f>
        <v>0</v>
      </c>
      <c r="K141" s="221" t="s">
        <v>161</v>
      </c>
      <c r="L141" s="45"/>
      <c r="M141" s="283" t="s">
        <v>1</v>
      </c>
      <c r="N141" s="284" t="s">
        <v>47</v>
      </c>
      <c r="O141" s="285"/>
      <c r="P141" s="286">
        <f>O141*H141</f>
        <v>0</v>
      </c>
      <c r="Q141" s="286">
        <v>0</v>
      </c>
      <c r="R141" s="286">
        <f>Q141*H141</f>
        <v>0</v>
      </c>
      <c r="S141" s="286">
        <v>0</v>
      </c>
      <c r="T141" s="28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941</v>
      </c>
      <c r="AT141" s="230" t="s">
        <v>157</v>
      </c>
      <c r="AU141" s="230" t="s">
        <v>92</v>
      </c>
      <c r="AY141" s="17" t="s">
        <v>155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90</v>
      </c>
      <c r="BK141" s="231">
        <f>ROUND(I141*H141,2)</f>
        <v>0</v>
      </c>
      <c r="BL141" s="17" t="s">
        <v>941</v>
      </c>
      <c r="BM141" s="230" t="s">
        <v>967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7MNo9BTmbQVJdxkBQI5GVRse8d+SYD0C1+hRonNdN3jxfMdu9lZoUhJicopSPyX/YckJJW/yHZyE7L/wuahcWw==" hashValue="v3EqyrhCvsLC87GsQ5SuKWgXjetQ5QA2MUcqOdPTEinj5+qA9gTGWJ+2faebqffLf2ZiWpQ8n44nB3/yUHM57g==" algorithmName="SHA-512" password="CC35"/>
  <autoFilter ref="C122:K14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119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120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ROUND((SUM(BF118:BF122)),  2)</f>
        <v>0</v>
      </c>
      <c r="G34" s="39"/>
      <c r="H34" s="39"/>
      <c r="I34" s="156">
        <v>0.14999999999999999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ROUND((SUM(BH118:BH122)),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SO1-04 - Materiál objednatele - most km 19,327 - NEOCEŇUJE SE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Egneza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126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131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3" t="s">
        <v>140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2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Oprava mostů v úseku Rožnov – Černý Kříž</v>
      </c>
      <c r="F108" s="32"/>
      <c r="G108" s="32"/>
      <c r="H108" s="32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117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30" customHeight="1">
      <c r="A110" s="39"/>
      <c r="B110" s="40"/>
      <c r="C110" s="41"/>
      <c r="D110" s="41"/>
      <c r="E110" s="77" t="str">
        <f>E9</f>
        <v>SO1-04 - Materiál objednatele - most km 19,327 - NEOCEŇUJE SE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21</v>
      </c>
      <c r="D112" s="41"/>
      <c r="E112" s="41"/>
      <c r="F112" s="27" t="str">
        <f>F12</f>
        <v>Plešovice</v>
      </c>
      <c r="G112" s="41"/>
      <c r="H112" s="41"/>
      <c r="I112" s="32" t="s">
        <v>23</v>
      </c>
      <c r="J112" s="80" t="str">
        <f>IF(J12="","",J12)</f>
        <v>21. 9. 2022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29</v>
      </c>
      <c r="D114" s="41"/>
      <c r="E114" s="41"/>
      <c r="F114" s="27" t="str">
        <f>E15</f>
        <v>Správa železnic, státní organizace</v>
      </c>
      <c r="G114" s="41"/>
      <c r="H114" s="41"/>
      <c r="I114" s="32" t="s">
        <v>37</v>
      </c>
      <c r="J114" s="37" t="str">
        <f>E21</f>
        <v>Egneza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2" t="s">
        <v>35</v>
      </c>
      <c r="D115" s="41"/>
      <c r="E115" s="41"/>
      <c r="F115" s="27" t="str">
        <f>IF(E18="","",E18)</f>
        <v>Vyplň údaj</v>
      </c>
      <c r="G115" s="41"/>
      <c r="H115" s="41"/>
      <c r="I115" s="32" t="s">
        <v>40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141</v>
      </c>
      <c r="D117" s="195" t="s">
        <v>67</v>
      </c>
      <c r="E117" s="195" t="s">
        <v>63</v>
      </c>
      <c r="F117" s="195" t="s">
        <v>64</v>
      </c>
      <c r="G117" s="195" t="s">
        <v>142</v>
      </c>
      <c r="H117" s="195" t="s">
        <v>143</v>
      </c>
      <c r="I117" s="195" t="s">
        <v>144</v>
      </c>
      <c r="J117" s="195" t="s">
        <v>123</v>
      </c>
      <c r="K117" s="196" t="s">
        <v>145</v>
      </c>
      <c r="L117" s="197"/>
      <c r="M117" s="101" t="s">
        <v>1</v>
      </c>
      <c r="N117" s="102" t="s">
        <v>46</v>
      </c>
      <c r="O117" s="102" t="s">
        <v>146</v>
      </c>
      <c r="P117" s="102" t="s">
        <v>147</v>
      </c>
      <c r="Q117" s="102" t="s">
        <v>148</v>
      </c>
      <c r="R117" s="102" t="s">
        <v>149</v>
      </c>
      <c r="S117" s="102" t="s">
        <v>150</v>
      </c>
      <c r="T117" s="103" t="s">
        <v>151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81</v>
      </c>
      <c r="AU118" s="17" t="s">
        <v>125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81</v>
      </c>
      <c r="E119" s="206" t="s">
        <v>153</v>
      </c>
      <c r="F119" s="206" t="s">
        <v>154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90</v>
      </c>
      <c r="AT119" s="215" t="s">
        <v>81</v>
      </c>
      <c r="AU119" s="215" t="s">
        <v>82</v>
      </c>
      <c r="AY119" s="214" t="s">
        <v>155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81</v>
      </c>
      <c r="E120" s="217" t="s">
        <v>186</v>
      </c>
      <c r="F120" s="217" t="s">
        <v>504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90</v>
      </c>
      <c r="AT120" s="215" t="s">
        <v>81</v>
      </c>
      <c r="AU120" s="215" t="s">
        <v>90</v>
      </c>
      <c r="AY120" s="214" t="s">
        <v>155</v>
      </c>
      <c r="BK120" s="216">
        <f>SUM(BK121:BK122)</f>
        <v>0</v>
      </c>
    </row>
    <row r="121" s="2" customFormat="1" ht="21.75" customHeight="1">
      <c r="A121" s="39"/>
      <c r="B121" s="40"/>
      <c r="C121" s="265" t="s">
        <v>90</v>
      </c>
      <c r="D121" s="265" t="s">
        <v>254</v>
      </c>
      <c r="E121" s="266" t="s">
        <v>969</v>
      </c>
      <c r="F121" s="267" t="s">
        <v>970</v>
      </c>
      <c r="G121" s="268" t="s">
        <v>347</v>
      </c>
      <c r="H121" s="269">
        <v>12</v>
      </c>
      <c r="I121" s="270"/>
      <c r="J121" s="271">
        <f>ROUND(I121*H121,2)</f>
        <v>0</v>
      </c>
      <c r="K121" s="267" t="s">
        <v>1</v>
      </c>
      <c r="L121" s="272"/>
      <c r="M121" s="273" t="s">
        <v>1</v>
      </c>
      <c r="N121" s="274" t="s">
        <v>47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208</v>
      </c>
      <c r="AT121" s="230" t="s">
        <v>254</v>
      </c>
      <c r="AU121" s="230" t="s">
        <v>92</v>
      </c>
      <c r="AY121" s="17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90</v>
      </c>
      <c r="BK121" s="231">
        <f>ROUND(I121*H121,2)</f>
        <v>0</v>
      </c>
      <c r="BL121" s="17" t="s">
        <v>162</v>
      </c>
      <c r="BM121" s="230" t="s">
        <v>971</v>
      </c>
    </row>
    <row r="122" s="2" customFormat="1">
      <c r="A122" s="39"/>
      <c r="B122" s="40"/>
      <c r="C122" s="41"/>
      <c r="D122" s="234" t="s">
        <v>567</v>
      </c>
      <c r="E122" s="41"/>
      <c r="F122" s="275" t="s">
        <v>972</v>
      </c>
      <c r="G122" s="41"/>
      <c r="H122" s="41"/>
      <c r="I122" s="276"/>
      <c r="J122" s="41"/>
      <c r="K122" s="41"/>
      <c r="L122" s="45"/>
      <c r="M122" s="288"/>
      <c r="N122" s="289"/>
      <c r="O122" s="285"/>
      <c r="P122" s="285"/>
      <c r="Q122" s="285"/>
      <c r="R122" s="285"/>
      <c r="S122" s="285"/>
      <c r="T122" s="290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567</v>
      </c>
      <c r="AU122" s="17" t="s">
        <v>92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x7jpIW94IMtRz5B5+rYVWQOO3D+sv22BSxm+nYuqd4J7tT5l7ucwpSw+kUHQlKc2mO+Q8IskOWoYw2EIVnHoHA==" hashValue="Vhug1lRISsc3A3fv+woUY2b58Ck5YLyXLojWo+BDioKgTw1xKgRq9O0JeLDfQAUpPadbhjiwjcwWsXbD5zPg8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291" t="s">
        <v>25</v>
      </c>
      <c r="E13" s="39"/>
      <c r="F13" s="292" t="s">
        <v>26</v>
      </c>
      <c r="G13" s="39"/>
      <c r="H13" s="39"/>
      <c r="I13" s="291" t="s">
        <v>27</v>
      </c>
      <c r="J13" s="292" t="s">
        <v>28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974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975</v>
      </c>
      <c r="F21" s="39"/>
      <c r="G21" s="39"/>
      <c r="H21" s="39"/>
      <c r="I21" s="141" t="s">
        <v>33</v>
      </c>
      <c r="J21" s="144" t="s">
        <v>976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ROUND((SUM(BE132:BE346)),  2)</f>
        <v>0</v>
      </c>
      <c r="G33" s="39"/>
      <c r="H33" s="39"/>
      <c r="I33" s="156">
        <v>0.20999999999999999</v>
      </c>
      <c r="J33" s="155">
        <f>ROUND(((SUM(BE132:BE346))*I33),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ROUND((SUM(BF132:BF346)),  2)</f>
        <v>0</v>
      </c>
      <c r="G34" s="39"/>
      <c r="H34" s="39"/>
      <c r="I34" s="156">
        <v>0.14999999999999999</v>
      </c>
      <c r="J34" s="155">
        <f>ROUND(((SUM(BF132:BF346))*I34),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ROUND((SUM(BG132:BG346)),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ROUND((SUM(BH132:BH346)),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ROUND((SUM(BI132:BI346)),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2" customFormat="1" ht="14.4" customHeight="1">
      <c r="B49" s="64"/>
      <c r="D49" s="164" t="s">
        <v>55</v>
      </c>
      <c r="E49" s="165"/>
      <c r="F49" s="165"/>
      <c r="G49" s="164" t="s">
        <v>56</v>
      </c>
      <c r="H49" s="165"/>
      <c r="I49" s="165"/>
      <c r="J49" s="165"/>
      <c r="K49" s="165"/>
      <c r="L49" s="64"/>
    </row>
    <row r="50">
      <c r="B50" s="20"/>
      <c r="L50" s="20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 s="2" customFormat="1">
      <c r="A60" s="39"/>
      <c r="B60" s="45"/>
      <c r="C60" s="39"/>
      <c r="D60" s="166" t="s">
        <v>57</v>
      </c>
      <c r="E60" s="167"/>
      <c r="F60" s="168" t="s">
        <v>58</v>
      </c>
      <c r="G60" s="166" t="s">
        <v>57</v>
      </c>
      <c r="H60" s="167"/>
      <c r="I60" s="167"/>
      <c r="J60" s="169" t="s">
        <v>58</v>
      </c>
      <c r="K60" s="167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0"/>
      <c r="L61" s="20"/>
    </row>
    <row r="62">
      <c r="B62" s="20"/>
      <c r="L62" s="20"/>
    </row>
    <row r="63">
      <c r="B63" s="20"/>
      <c r="L63" s="20"/>
    </row>
    <row r="64" s="2" customFormat="1">
      <c r="A64" s="39"/>
      <c r="B64" s="45"/>
      <c r="C64" s="39"/>
      <c r="D64" s="164" t="s">
        <v>59</v>
      </c>
      <c r="E64" s="170"/>
      <c r="F64" s="170"/>
      <c r="G64" s="164" t="s">
        <v>60</v>
      </c>
      <c r="H64" s="170"/>
      <c r="I64" s="170"/>
      <c r="J64" s="170"/>
      <c r="K64" s="170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0"/>
      <c r="L65" s="2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 s="2" customFormat="1">
      <c r="A75" s="39"/>
      <c r="B75" s="45"/>
      <c r="C75" s="39"/>
      <c r="D75" s="166" t="s">
        <v>57</v>
      </c>
      <c r="E75" s="167"/>
      <c r="F75" s="168" t="s">
        <v>58</v>
      </c>
      <c r="G75" s="166" t="s">
        <v>57</v>
      </c>
      <c r="H75" s="167"/>
      <c r="I75" s="167"/>
      <c r="J75" s="169" t="s">
        <v>58</v>
      </c>
      <c r="K75" s="167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1"/>
      <c r="C76" s="172"/>
      <c r="D76" s="172"/>
      <c r="E76" s="172"/>
      <c r="F76" s="172"/>
      <c r="G76" s="172"/>
      <c r="H76" s="172"/>
      <c r="I76" s="172"/>
      <c r="J76" s="172"/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3"/>
      <c r="C80" s="174"/>
      <c r="D80" s="174"/>
      <c r="E80" s="174"/>
      <c r="F80" s="174"/>
      <c r="G80" s="174"/>
      <c r="H80" s="174"/>
      <c r="I80" s="174"/>
      <c r="J80" s="174"/>
      <c r="K80" s="174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121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5" t="str">
        <f>E7</f>
        <v>Oprava mostů v úseku Rožnov – Černý Kříž</v>
      </c>
      <c r="F84" s="32"/>
      <c r="G84" s="32"/>
      <c r="H84" s="32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117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7" t="str">
        <f>E9</f>
        <v xml:space="preserve">SO2-01 - Most km 20,116 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21</v>
      </c>
      <c r="D88" s="41"/>
      <c r="E88" s="41"/>
      <c r="F88" s="27" t="str">
        <f>F12</f>
        <v>Plešovice</v>
      </c>
      <c r="G88" s="41"/>
      <c r="H88" s="41"/>
      <c r="I88" s="32" t="s">
        <v>23</v>
      </c>
      <c r="J88" s="80" t="str">
        <f>IF(J12="","",J12)</f>
        <v>21. 9. 2022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2" t="s">
        <v>29</v>
      </c>
      <c r="D90" s="41"/>
      <c r="E90" s="41"/>
      <c r="F90" s="27" t="str">
        <f>E15</f>
        <v>Správa železnic, státní organizace</v>
      </c>
      <c r="G90" s="41"/>
      <c r="H90" s="41"/>
      <c r="I90" s="32" t="s">
        <v>37</v>
      </c>
      <c r="J90" s="37" t="str">
        <f>E21</f>
        <v>TOP CON SERVIS s.r.o.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35</v>
      </c>
      <c r="D91" s="41"/>
      <c r="E91" s="41"/>
      <c r="F91" s="27" t="str">
        <f>IF(E18="","",E18)</f>
        <v>Vyplň údaj</v>
      </c>
      <c r="G91" s="41"/>
      <c r="H91" s="41"/>
      <c r="I91" s="32" t="s">
        <v>40</v>
      </c>
      <c r="J91" s="37" t="str">
        <f>E24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6" t="s">
        <v>122</v>
      </c>
      <c r="D93" s="177"/>
      <c r="E93" s="177"/>
      <c r="F93" s="177"/>
      <c r="G93" s="177"/>
      <c r="H93" s="177"/>
      <c r="I93" s="177"/>
      <c r="J93" s="178" t="s">
        <v>123</v>
      </c>
      <c r="K93" s="177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79" t="s">
        <v>124</v>
      </c>
      <c r="D95" s="41"/>
      <c r="E95" s="41"/>
      <c r="F95" s="41"/>
      <c r="G95" s="41"/>
      <c r="H95" s="41"/>
      <c r="I95" s="41"/>
      <c r="J95" s="111">
        <f>J132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7" t="s">
        <v>125</v>
      </c>
    </row>
    <row r="96" s="9" customFormat="1" ht="24.96" customHeight="1">
      <c r="A96" s="9"/>
      <c r="B96" s="180"/>
      <c r="C96" s="181"/>
      <c r="D96" s="182" t="s">
        <v>126</v>
      </c>
      <c r="E96" s="183"/>
      <c r="F96" s="183"/>
      <c r="G96" s="183"/>
      <c r="H96" s="183"/>
      <c r="I96" s="183"/>
      <c r="J96" s="184">
        <f>J133</f>
        <v>0</v>
      </c>
      <c r="K96" s="181"/>
      <c r="L96" s="18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6"/>
      <c r="C97" s="187"/>
      <c r="D97" s="188" t="s">
        <v>127</v>
      </c>
      <c r="E97" s="189"/>
      <c r="F97" s="189"/>
      <c r="G97" s="189"/>
      <c r="H97" s="189"/>
      <c r="I97" s="189"/>
      <c r="J97" s="190">
        <f>J134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977</v>
      </c>
      <c r="E98" s="189"/>
      <c r="F98" s="189"/>
      <c r="G98" s="189"/>
      <c r="H98" s="189"/>
      <c r="I98" s="189"/>
      <c r="J98" s="190">
        <f>J154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129</v>
      </c>
      <c r="E99" s="189"/>
      <c r="F99" s="189"/>
      <c r="G99" s="189"/>
      <c r="H99" s="189"/>
      <c r="I99" s="189"/>
      <c r="J99" s="190">
        <f>J171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130</v>
      </c>
      <c r="E100" s="189"/>
      <c r="F100" s="189"/>
      <c r="G100" s="189"/>
      <c r="H100" s="189"/>
      <c r="I100" s="189"/>
      <c r="J100" s="190">
        <f>J187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131</v>
      </c>
      <c r="E101" s="189"/>
      <c r="F101" s="189"/>
      <c r="G101" s="189"/>
      <c r="H101" s="189"/>
      <c r="I101" s="189"/>
      <c r="J101" s="190">
        <f>J237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132</v>
      </c>
      <c r="E102" s="189"/>
      <c r="F102" s="189"/>
      <c r="G102" s="189"/>
      <c r="H102" s="189"/>
      <c r="I102" s="189"/>
      <c r="J102" s="190">
        <f>J241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133</v>
      </c>
      <c r="E103" s="189"/>
      <c r="F103" s="189"/>
      <c r="G103" s="189"/>
      <c r="H103" s="189"/>
      <c r="I103" s="189"/>
      <c r="J103" s="190">
        <f>J250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134</v>
      </c>
      <c r="E104" s="189"/>
      <c r="F104" s="189"/>
      <c r="G104" s="189"/>
      <c r="H104" s="189"/>
      <c r="I104" s="189"/>
      <c r="J104" s="190">
        <f>J295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135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136</v>
      </c>
      <c r="E106" s="183"/>
      <c r="F106" s="183"/>
      <c r="G106" s="183"/>
      <c r="H106" s="183"/>
      <c r="I106" s="183"/>
      <c r="J106" s="184">
        <f>J309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137</v>
      </c>
      <c r="E107" s="189"/>
      <c r="F107" s="189"/>
      <c r="G107" s="189"/>
      <c r="H107" s="189"/>
      <c r="I107" s="189"/>
      <c r="J107" s="190">
        <f>J310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978</v>
      </c>
      <c r="E108" s="189"/>
      <c r="F108" s="189"/>
      <c r="G108" s="189"/>
      <c r="H108" s="189"/>
      <c r="I108" s="189"/>
      <c r="J108" s="190">
        <f>J334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138</v>
      </c>
      <c r="E109" s="183"/>
      <c r="F109" s="183"/>
      <c r="G109" s="183"/>
      <c r="H109" s="183"/>
      <c r="I109" s="183"/>
      <c r="J109" s="184">
        <f>J340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979</v>
      </c>
      <c r="E110" s="189"/>
      <c r="F110" s="189"/>
      <c r="G110" s="189"/>
      <c r="H110" s="189"/>
      <c r="I110" s="189"/>
      <c r="J110" s="190">
        <f>J341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980</v>
      </c>
      <c r="E111" s="189"/>
      <c r="F111" s="189"/>
      <c r="G111" s="189"/>
      <c r="H111" s="189"/>
      <c r="I111" s="189"/>
      <c r="J111" s="190">
        <f>J343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0"/>
      <c r="C112" s="181"/>
      <c r="D112" s="182" t="s">
        <v>981</v>
      </c>
      <c r="E112" s="183"/>
      <c r="F112" s="183"/>
      <c r="G112" s="183"/>
      <c r="H112" s="183"/>
      <c r="I112" s="183"/>
      <c r="J112" s="184">
        <f>J345</f>
        <v>0</v>
      </c>
      <c r="K112" s="181"/>
      <c r="L112" s="18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3" t="s">
        <v>140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Oprava mostů v úseku Rožnov – Černý Kříž</v>
      </c>
      <c r="F122" s="32"/>
      <c r="G122" s="32"/>
      <c r="H122" s="32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2" t="s">
        <v>117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 xml:space="preserve">SO2-01 - Most km 20,116 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2" t="s">
        <v>21</v>
      </c>
      <c r="D126" s="41"/>
      <c r="E126" s="41"/>
      <c r="F126" s="27" t="str">
        <f>F12</f>
        <v>Plešovice</v>
      </c>
      <c r="G126" s="41"/>
      <c r="H126" s="41"/>
      <c r="I126" s="32" t="s">
        <v>23</v>
      </c>
      <c r="J126" s="80" t="str">
        <f>IF(J12="","",J12)</f>
        <v>21. 9. 2022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5.65" customHeight="1">
      <c r="A128" s="39"/>
      <c r="B128" s="40"/>
      <c r="C128" s="32" t="s">
        <v>29</v>
      </c>
      <c r="D128" s="41"/>
      <c r="E128" s="41"/>
      <c r="F128" s="27" t="str">
        <f>E15</f>
        <v>Správa železnic, státní organizace</v>
      </c>
      <c r="G128" s="41"/>
      <c r="H128" s="41"/>
      <c r="I128" s="32" t="s">
        <v>37</v>
      </c>
      <c r="J128" s="37" t="str">
        <f>E21</f>
        <v>TOP CON SERVIS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2" t="s">
        <v>35</v>
      </c>
      <c r="D129" s="41"/>
      <c r="E129" s="41"/>
      <c r="F129" s="27" t="str">
        <f>IF(E18="","",E18)</f>
        <v>Vyplň údaj</v>
      </c>
      <c r="G129" s="41"/>
      <c r="H129" s="41"/>
      <c r="I129" s="32" t="s">
        <v>40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141</v>
      </c>
      <c r="D131" s="195" t="s">
        <v>67</v>
      </c>
      <c r="E131" s="195" t="s">
        <v>63</v>
      </c>
      <c r="F131" s="195" t="s">
        <v>64</v>
      </c>
      <c r="G131" s="195" t="s">
        <v>142</v>
      </c>
      <c r="H131" s="195" t="s">
        <v>143</v>
      </c>
      <c r="I131" s="195" t="s">
        <v>144</v>
      </c>
      <c r="J131" s="195" t="s">
        <v>123</v>
      </c>
      <c r="K131" s="196" t="s">
        <v>145</v>
      </c>
      <c r="L131" s="197"/>
      <c r="M131" s="101" t="s">
        <v>1</v>
      </c>
      <c r="N131" s="102" t="s">
        <v>46</v>
      </c>
      <c r="O131" s="102" t="s">
        <v>146</v>
      </c>
      <c r="P131" s="102" t="s">
        <v>147</v>
      </c>
      <c r="Q131" s="102" t="s">
        <v>148</v>
      </c>
      <c r="R131" s="102" t="s">
        <v>149</v>
      </c>
      <c r="S131" s="102" t="s">
        <v>150</v>
      </c>
      <c r="T131" s="103" t="s">
        <v>151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152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P133+P309+P340+P345</f>
        <v>0</v>
      </c>
      <c r="Q132" s="105"/>
      <c r="R132" s="200">
        <f>R133+R309+R340+R345</f>
        <v>179.91025508672001</v>
      </c>
      <c r="S132" s="105"/>
      <c r="T132" s="201">
        <f>T133+T309+T340+T345</f>
        <v>79.717790000000022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81</v>
      </c>
      <c r="AU132" s="17" t="s">
        <v>125</v>
      </c>
      <c r="BK132" s="202">
        <f>BK133+BK309+BK340+BK345</f>
        <v>0</v>
      </c>
    </row>
    <row r="133" s="12" customFormat="1" ht="25.92" customHeight="1">
      <c r="A133" s="12"/>
      <c r="B133" s="203"/>
      <c r="C133" s="204"/>
      <c r="D133" s="205" t="s">
        <v>81</v>
      </c>
      <c r="E133" s="206" t="s">
        <v>153</v>
      </c>
      <c r="F133" s="206" t="s">
        <v>154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P134+P154+P171+P187+P237+P241+P250+P295+P307</f>
        <v>0</v>
      </c>
      <c r="Q133" s="211"/>
      <c r="R133" s="212">
        <f>R134+R154+R171+R187+R237+R241+R250+R295+R307</f>
        <v>179.54651175742001</v>
      </c>
      <c r="S133" s="211"/>
      <c r="T133" s="213">
        <f>T134+T154+T171+T187+T237+T241+T250+T295+T307</f>
        <v>79.717790000000022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90</v>
      </c>
      <c r="AT133" s="215" t="s">
        <v>81</v>
      </c>
      <c r="AU133" s="215" t="s">
        <v>82</v>
      </c>
      <c r="AY133" s="214" t="s">
        <v>155</v>
      </c>
      <c r="BK133" s="216">
        <f>BK134+BK154+BK171+BK187+BK237+BK241+BK250+BK295+BK307</f>
        <v>0</v>
      </c>
    </row>
    <row r="134" s="12" customFormat="1" ht="22.8" customHeight="1">
      <c r="A134" s="12"/>
      <c r="B134" s="203"/>
      <c r="C134" s="204"/>
      <c r="D134" s="205" t="s">
        <v>81</v>
      </c>
      <c r="E134" s="217" t="s">
        <v>90</v>
      </c>
      <c r="F134" s="217" t="s">
        <v>156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SUM(P135:P153)</f>
        <v>0</v>
      </c>
      <c r="Q134" s="211"/>
      <c r="R134" s="212">
        <f>SUM(R135:R153)</f>
        <v>2.1259626135</v>
      </c>
      <c r="S134" s="211"/>
      <c r="T134" s="213">
        <f>SUM(T135:T153)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90</v>
      </c>
      <c r="AT134" s="215" t="s">
        <v>81</v>
      </c>
      <c r="AU134" s="215" t="s">
        <v>90</v>
      </c>
      <c r="AY134" s="214" t="s">
        <v>155</v>
      </c>
      <c r="BK134" s="216">
        <f>SUM(BK135:BK153)</f>
        <v>0</v>
      </c>
    </row>
    <row r="135" s="2" customFormat="1" ht="24.15" customHeight="1">
      <c r="A135" s="39"/>
      <c r="B135" s="40"/>
      <c r="C135" s="219" t="s">
        <v>90</v>
      </c>
      <c r="D135" s="219" t="s">
        <v>157</v>
      </c>
      <c r="E135" s="220" t="s">
        <v>982</v>
      </c>
      <c r="F135" s="221" t="s">
        <v>983</v>
      </c>
      <c r="G135" s="222" t="s">
        <v>182</v>
      </c>
      <c r="H135" s="223">
        <v>57.420000000000002</v>
      </c>
      <c r="I135" s="224"/>
      <c r="J135" s="225">
        <f>ROUND(I135*H135,2)</f>
        <v>0</v>
      </c>
      <c r="K135" s="221" t="s">
        <v>161</v>
      </c>
      <c r="L135" s="45"/>
      <c r="M135" s="226" t="s">
        <v>1</v>
      </c>
      <c r="N135" s="227" t="s">
        <v>47</v>
      </c>
      <c r="O135" s="92"/>
      <c r="P135" s="228">
        <f>O135*H135</f>
        <v>0</v>
      </c>
      <c r="Q135" s="228">
        <v>0.036904300000000001</v>
      </c>
      <c r="R135" s="228">
        <f>Q135*H135</f>
        <v>2.1190449060000001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162</v>
      </c>
      <c r="AT135" s="230" t="s">
        <v>157</v>
      </c>
      <c r="AU135" s="230" t="s">
        <v>92</v>
      </c>
      <c r="AY135" s="17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90</v>
      </c>
      <c r="BK135" s="231">
        <f>ROUND(I135*H135,2)</f>
        <v>0</v>
      </c>
      <c r="BL135" s="17" t="s">
        <v>162</v>
      </c>
      <c r="BM135" s="230" t="s">
        <v>984</v>
      </c>
    </row>
    <row r="136" s="14" customFormat="1">
      <c r="A136" s="14"/>
      <c r="B136" s="243"/>
      <c r="C136" s="244"/>
      <c r="D136" s="234" t="s">
        <v>164</v>
      </c>
      <c r="E136" s="245" t="s">
        <v>1</v>
      </c>
      <c r="F136" s="246" t="s">
        <v>985</v>
      </c>
      <c r="G136" s="244"/>
      <c r="H136" s="247">
        <v>57.420000000000002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164</v>
      </c>
      <c r="AU136" s="253" t="s">
        <v>92</v>
      </c>
      <c r="AV136" s="14" t="s">
        <v>92</v>
      </c>
      <c r="AW136" s="14" t="s">
        <v>39</v>
      </c>
      <c r="AX136" s="14" t="s">
        <v>90</v>
      </c>
      <c r="AY136" s="253" t="s">
        <v>155</v>
      </c>
    </row>
    <row r="137" s="2" customFormat="1" ht="37.8" customHeight="1">
      <c r="A137" s="39"/>
      <c r="B137" s="40"/>
      <c r="C137" s="219" t="s">
        <v>92</v>
      </c>
      <c r="D137" s="219" t="s">
        <v>157</v>
      </c>
      <c r="E137" s="220" t="s">
        <v>986</v>
      </c>
      <c r="F137" s="221" t="s">
        <v>987</v>
      </c>
      <c r="G137" s="222" t="s">
        <v>195</v>
      </c>
      <c r="H137" s="223">
        <v>64.680000000000007</v>
      </c>
      <c r="I137" s="224"/>
      <c r="J137" s="225">
        <f>ROUND(I137*H137,2)</f>
        <v>0</v>
      </c>
      <c r="K137" s="221" t="s">
        <v>161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162</v>
      </c>
      <c r="AT137" s="230" t="s">
        <v>157</v>
      </c>
      <c r="AU137" s="230" t="s">
        <v>92</v>
      </c>
      <c r="AY137" s="17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90</v>
      </c>
      <c r="BK137" s="231">
        <f>ROUND(I137*H137,2)</f>
        <v>0</v>
      </c>
      <c r="BL137" s="17" t="s">
        <v>162</v>
      </c>
      <c r="BM137" s="230" t="s">
        <v>988</v>
      </c>
    </row>
    <row r="138" s="14" customFormat="1">
      <c r="A138" s="14"/>
      <c r="B138" s="243"/>
      <c r="C138" s="244"/>
      <c r="D138" s="234" t="s">
        <v>164</v>
      </c>
      <c r="E138" s="245" t="s">
        <v>1</v>
      </c>
      <c r="F138" s="246" t="s">
        <v>989</v>
      </c>
      <c r="G138" s="244"/>
      <c r="H138" s="247">
        <v>4.6749999999999998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164</v>
      </c>
      <c r="AU138" s="253" t="s">
        <v>92</v>
      </c>
      <c r="AV138" s="14" t="s">
        <v>92</v>
      </c>
      <c r="AW138" s="14" t="s">
        <v>39</v>
      </c>
      <c r="AX138" s="14" t="s">
        <v>82</v>
      </c>
      <c r="AY138" s="253" t="s">
        <v>155</v>
      </c>
    </row>
    <row r="139" s="14" customFormat="1">
      <c r="A139" s="14"/>
      <c r="B139" s="243"/>
      <c r="C139" s="244"/>
      <c r="D139" s="234" t="s">
        <v>164</v>
      </c>
      <c r="E139" s="245" t="s">
        <v>1</v>
      </c>
      <c r="F139" s="246" t="s">
        <v>990</v>
      </c>
      <c r="G139" s="244"/>
      <c r="H139" s="247">
        <v>6.3109999999999999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164</v>
      </c>
      <c r="AU139" s="253" t="s">
        <v>92</v>
      </c>
      <c r="AV139" s="14" t="s">
        <v>92</v>
      </c>
      <c r="AW139" s="14" t="s">
        <v>39</v>
      </c>
      <c r="AX139" s="14" t="s">
        <v>82</v>
      </c>
      <c r="AY139" s="253" t="s">
        <v>155</v>
      </c>
    </row>
    <row r="140" s="14" customFormat="1">
      <c r="A140" s="14"/>
      <c r="B140" s="243"/>
      <c r="C140" s="244"/>
      <c r="D140" s="234" t="s">
        <v>164</v>
      </c>
      <c r="E140" s="245" t="s">
        <v>1</v>
      </c>
      <c r="F140" s="246" t="s">
        <v>991</v>
      </c>
      <c r="G140" s="244"/>
      <c r="H140" s="247">
        <v>15.724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164</v>
      </c>
      <c r="AU140" s="253" t="s">
        <v>92</v>
      </c>
      <c r="AV140" s="14" t="s">
        <v>92</v>
      </c>
      <c r="AW140" s="14" t="s">
        <v>39</v>
      </c>
      <c r="AX140" s="14" t="s">
        <v>82</v>
      </c>
      <c r="AY140" s="253" t="s">
        <v>155</v>
      </c>
    </row>
    <row r="141" s="14" customFormat="1">
      <c r="A141" s="14"/>
      <c r="B141" s="243"/>
      <c r="C141" s="244"/>
      <c r="D141" s="234" t="s">
        <v>164</v>
      </c>
      <c r="E141" s="245" t="s">
        <v>1</v>
      </c>
      <c r="F141" s="246" t="s">
        <v>992</v>
      </c>
      <c r="G141" s="244"/>
      <c r="H141" s="247">
        <v>6.3360000000000003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164</v>
      </c>
      <c r="AU141" s="253" t="s">
        <v>92</v>
      </c>
      <c r="AV141" s="14" t="s">
        <v>92</v>
      </c>
      <c r="AW141" s="14" t="s">
        <v>39</v>
      </c>
      <c r="AX141" s="14" t="s">
        <v>82</v>
      </c>
      <c r="AY141" s="253" t="s">
        <v>155</v>
      </c>
    </row>
    <row r="142" s="14" customFormat="1">
      <c r="A142" s="14"/>
      <c r="B142" s="243"/>
      <c r="C142" s="244"/>
      <c r="D142" s="234" t="s">
        <v>164</v>
      </c>
      <c r="E142" s="245" t="s">
        <v>1</v>
      </c>
      <c r="F142" s="246" t="s">
        <v>993</v>
      </c>
      <c r="G142" s="244"/>
      <c r="H142" s="247">
        <v>3.4340000000000002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164</v>
      </c>
      <c r="AU142" s="253" t="s">
        <v>92</v>
      </c>
      <c r="AV142" s="14" t="s">
        <v>92</v>
      </c>
      <c r="AW142" s="14" t="s">
        <v>39</v>
      </c>
      <c r="AX142" s="14" t="s">
        <v>82</v>
      </c>
      <c r="AY142" s="253" t="s">
        <v>155</v>
      </c>
    </row>
    <row r="143" s="14" customFormat="1">
      <c r="A143" s="14"/>
      <c r="B143" s="243"/>
      <c r="C143" s="244"/>
      <c r="D143" s="234" t="s">
        <v>164</v>
      </c>
      <c r="E143" s="245" t="s">
        <v>1</v>
      </c>
      <c r="F143" s="246" t="s">
        <v>994</v>
      </c>
      <c r="G143" s="244"/>
      <c r="H143" s="247">
        <v>28.199999999999999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164</v>
      </c>
      <c r="AU143" s="253" t="s">
        <v>92</v>
      </c>
      <c r="AV143" s="14" t="s">
        <v>92</v>
      </c>
      <c r="AW143" s="14" t="s">
        <v>39</v>
      </c>
      <c r="AX143" s="14" t="s">
        <v>82</v>
      </c>
      <c r="AY143" s="253" t="s">
        <v>155</v>
      </c>
    </row>
    <row r="144" s="15" customFormat="1">
      <c r="A144" s="15"/>
      <c r="B144" s="254"/>
      <c r="C144" s="255"/>
      <c r="D144" s="234" t="s">
        <v>164</v>
      </c>
      <c r="E144" s="256" t="s">
        <v>1</v>
      </c>
      <c r="F144" s="257" t="s">
        <v>170</v>
      </c>
      <c r="G144" s="255"/>
      <c r="H144" s="258">
        <v>64.679999999999993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164</v>
      </c>
      <c r="AU144" s="264" t="s">
        <v>92</v>
      </c>
      <c r="AV144" s="15" t="s">
        <v>162</v>
      </c>
      <c r="AW144" s="15" t="s">
        <v>39</v>
      </c>
      <c r="AX144" s="15" t="s">
        <v>90</v>
      </c>
      <c r="AY144" s="264" t="s">
        <v>155</v>
      </c>
    </row>
    <row r="145" s="2" customFormat="1" ht="21.75" customHeight="1">
      <c r="A145" s="39"/>
      <c r="B145" s="40"/>
      <c r="C145" s="219" t="s">
        <v>174</v>
      </c>
      <c r="D145" s="219" t="s">
        <v>157</v>
      </c>
      <c r="E145" s="220" t="s">
        <v>995</v>
      </c>
      <c r="F145" s="221" t="s">
        <v>996</v>
      </c>
      <c r="G145" s="222" t="s">
        <v>160</v>
      </c>
      <c r="H145" s="223">
        <v>8.25</v>
      </c>
      <c r="I145" s="224"/>
      <c r="J145" s="225">
        <f>ROUND(I145*H145,2)</f>
        <v>0</v>
      </c>
      <c r="K145" s="221" t="s">
        <v>161</v>
      </c>
      <c r="L145" s="45"/>
      <c r="M145" s="226" t="s">
        <v>1</v>
      </c>
      <c r="N145" s="227" t="s">
        <v>47</v>
      </c>
      <c r="O145" s="92"/>
      <c r="P145" s="228">
        <f>O145*H145</f>
        <v>0</v>
      </c>
      <c r="Q145" s="228">
        <v>0.00083850999999999999</v>
      </c>
      <c r="R145" s="228">
        <f>Q145*H145</f>
        <v>0.0069177075000000001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162</v>
      </c>
      <c r="AT145" s="230" t="s">
        <v>157</v>
      </c>
      <c r="AU145" s="230" t="s">
        <v>92</v>
      </c>
      <c r="AY145" s="17" t="s">
        <v>155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90</v>
      </c>
      <c r="BK145" s="231">
        <f>ROUND(I145*H145,2)</f>
        <v>0</v>
      </c>
      <c r="BL145" s="17" t="s">
        <v>162</v>
      </c>
      <c r="BM145" s="230" t="s">
        <v>997</v>
      </c>
    </row>
    <row r="146" s="14" customFormat="1">
      <c r="A146" s="14"/>
      <c r="B146" s="243"/>
      <c r="C146" s="244"/>
      <c r="D146" s="234" t="s">
        <v>164</v>
      </c>
      <c r="E146" s="245" t="s">
        <v>1</v>
      </c>
      <c r="F146" s="246" t="s">
        <v>998</v>
      </c>
      <c r="G146" s="244"/>
      <c r="H146" s="247">
        <v>8.25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164</v>
      </c>
      <c r="AU146" s="253" t="s">
        <v>92</v>
      </c>
      <c r="AV146" s="14" t="s">
        <v>92</v>
      </c>
      <c r="AW146" s="14" t="s">
        <v>39</v>
      </c>
      <c r="AX146" s="14" t="s">
        <v>90</v>
      </c>
      <c r="AY146" s="253" t="s">
        <v>155</v>
      </c>
    </row>
    <row r="147" s="2" customFormat="1" ht="24.15" customHeight="1">
      <c r="A147" s="39"/>
      <c r="B147" s="40"/>
      <c r="C147" s="219" t="s">
        <v>162</v>
      </c>
      <c r="D147" s="219" t="s">
        <v>157</v>
      </c>
      <c r="E147" s="220" t="s">
        <v>999</v>
      </c>
      <c r="F147" s="221" t="s">
        <v>1000</v>
      </c>
      <c r="G147" s="222" t="s">
        <v>160</v>
      </c>
      <c r="H147" s="223">
        <v>8.25</v>
      </c>
      <c r="I147" s="224"/>
      <c r="J147" s="225">
        <f>ROUND(I147*H147,2)</f>
        <v>0</v>
      </c>
      <c r="K147" s="221" t="s">
        <v>161</v>
      </c>
      <c r="L147" s="45"/>
      <c r="M147" s="226" t="s">
        <v>1</v>
      </c>
      <c r="N147" s="227" t="s">
        <v>47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162</v>
      </c>
      <c r="AT147" s="230" t="s">
        <v>157</v>
      </c>
      <c r="AU147" s="230" t="s">
        <v>92</v>
      </c>
      <c r="AY147" s="17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90</v>
      </c>
      <c r="BK147" s="231">
        <f>ROUND(I147*H147,2)</f>
        <v>0</v>
      </c>
      <c r="BL147" s="17" t="s">
        <v>162</v>
      </c>
      <c r="BM147" s="230" t="s">
        <v>1001</v>
      </c>
    </row>
    <row r="148" s="2" customFormat="1" ht="37.8" customHeight="1">
      <c r="A148" s="39"/>
      <c r="B148" s="40"/>
      <c r="C148" s="219" t="s">
        <v>186</v>
      </c>
      <c r="D148" s="219" t="s">
        <v>157</v>
      </c>
      <c r="E148" s="220" t="s">
        <v>225</v>
      </c>
      <c r="F148" s="221" t="s">
        <v>226</v>
      </c>
      <c r="G148" s="222" t="s">
        <v>195</v>
      </c>
      <c r="H148" s="223">
        <v>646.79999999999995</v>
      </c>
      <c r="I148" s="224"/>
      <c r="J148" s="225">
        <f>ROUND(I148*H148,2)</f>
        <v>0</v>
      </c>
      <c r="K148" s="221" t="s">
        <v>161</v>
      </c>
      <c r="L148" s="45"/>
      <c r="M148" s="226" t="s">
        <v>1</v>
      </c>
      <c r="N148" s="227" t="s">
        <v>47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162</v>
      </c>
      <c r="AT148" s="230" t="s">
        <v>157</v>
      </c>
      <c r="AU148" s="230" t="s">
        <v>92</v>
      </c>
      <c r="AY148" s="17" t="s">
        <v>155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90</v>
      </c>
      <c r="BK148" s="231">
        <f>ROUND(I148*H148,2)</f>
        <v>0</v>
      </c>
      <c r="BL148" s="17" t="s">
        <v>162</v>
      </c>
      <c r="BM148" s="230" t="s">
        <v>1002</v>
      </c>
    </row>
    <row r="149" s="14" customFormat="1">
      <c r="A149" s="14"/>
      <c r="B149" s="243"/>
      <c r="C149" s="244"/>
      <c r="D149" s="234" t="s">
        <v>164</v>
      </c>
      <c r="E149" s="245" t="s">
        <v>1</v>
      </c>
      <c r="F149" s="246" t="s">
        <v>1003</v>
      </c>
      <c r="G149" s="244"/>
      <c r="H149" s="247">
        <v>646.79999999999995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164</v>
      </c>
      <c r="AU149" s="253" t="s">
        <v>92</v>
      </c>
      <c r="AV149" s="14" t="s">
        <v>92</v>
      </c>
      <c r="AW149" s="14" t="s">
        <v>39</v>
      </c>
      <c r="AX149" s="14" t="s">
        <v>90</v>
      </c>
      <c r="AY149" s="253" t="s">
        <v>155</v>
      </c>
    </row>
    <row r="150" s="2" customFormat="1" ht="24.15" customHeight="1">
      <c r="A150" s="39"/>
      <c r="B150" s="40"/>
      <c r="C150" s="219" t="s">
        <v>192</v>
      </c>
      <c r="D150" s="219" t="s">
        <v>157</v>
      </c>
      <c r="E150" s="220" t="s">
        <v>242</v>
      </c>
      <c r="F150" s="221" t="s">
        <v>243</v>
      </c>
      <c r="G150" s="222" t="s">
        <v>217</v>
      </c>
      <c r="H150" s="223">
        <v>116.42400000000001</v>
      </c>
      <c r="I150" s="224"/>
      <c r="J150" s="225">
        <f>ROUND(I150*H150,2)</f>
        <v>0</v>
      </c>
      <c r="K150" s="221" t="s">
        <v>161</v>
      </c>
      <c r="L150" s="45"/>
      <c r="M150" s="226" t="s">
        <v>1</v>
      </c>
      <c r="N150" s="227" t="s">
        <v>47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162</v>
      </c>
      <c r="AT150" s="230" t="s">
        <v>157</v>
      </c>
      <c r="AU150" s="230" t="s">
        <v>92</v>
      </c>
      <c r="AY150" s="17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90</v>
      </c>
      <c r="BK150" s="231">
        <f>ROUND(I150*H150,2)</f>
        <v>0</v>
      </c>
      <c r="BL150" s="17" t="s">
        <v>162</v>
      </c>
      <c r="BM150" s="230" t="s">
        <v>1004</v>
      </c>
    </row>
    <row r="151" s="14" customFormat="1">
      <c r="A151" s="14"/>
      <c r="B151" s="243"/>
      <c r="C151" s="244"/>
      <c r="D151" s="234" t="s">
        <v>164</v>
      </c>
      <c r="E151" s="245" t="s">
        <v>1</v>
      </c>
      <c r="F151" s="246" t="s">
        <v>1005</v>
      </c>
      <c r="G151" s="244"/>
      <c r="H151" s="247">
        <v>116.42400000000001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164</v>
      </c>
      <c r="AU151" s="253" t="s">
        <v>92</v>
      </c>
      <c r="AV151" s="14" t="s">
        <v>92</v>
      </c>
      <c r="AW151" s="14" t="s">
        <v>39</v>
      </c>
      <c r="AX151" s="14" t="s">
        <v>90</v>
      </c>
      <c r="AY151" s="253" t="s">
        <v>155</v>
      </c>
    </row>
    <row r="152" s="2" customFormat="1" ht="24.15" customHeight="1">
      <c r="A152" s="39"/>
      <c r="B152" s="40"/>
      <c r="C152" s="219" t="s">
        <v>204</v>
      </c>
      <c r="D152" s="219" t="s">
        <v>157</v>
      </c>
      <c r="E152" s="220" t="s">
        <v>1006</v>
      </c>
      <c r="F152" s="221" t="s">
        <v>1007</v>
      </c>
      <c r="G152" s="222" t="s">
        <v>195</v>
      </c>
      <c r="H152" s="223">
        <v>7.8719999999999999</v>
      </c>
      <c r="I152" s="224"/>
      <c r="J152" s="225">
        <f>ROUND(I152*H152,2)</f>
        <v>0</v>
      </c>
      <c r="K152" s="221" t="s">
        <v>161</v>
      </c>
      <c r="L152" s="45"/>
      <c r="M152" s="226" t="s">
        <v>1</v>
      </c>
      <c r="N152" s="227" t="s">
        <v>47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92</v>
      </c>
      <c r="AY152" s="17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90</v>
      </c>
      <c r="BK152" s="231">
        <f>ROUND(I152*H152,2)</f>
        <v>0</v>
      </c>
      <c r="BL152" s="17" t="s">
        <v>162</v>
      </c>
      <c r="BM152" s="230" t="s">
        <v>1008</v>
      </c>
    </row>
    <row r="153" s="14" customFormat="1">
      <c r="A153" s="14"/>
      <c r="B153" s="243"/>
      <c r="C153" s="244"/>
      <c r="D153" s="234" t="s">
        <v>164</v>
      </c>
      <c r="E153" s="245" t="s">
        <v>1</v>
      </c>
      <c r="F153" s="246" t="s">
        <v>1009</v>
      </c>
      <c r="G153" s="244"/>
      <c r="H153" s="247">
        <v>7.8719999999999999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164</v>
      </c>
      <c r="AU153" s="253" t="s">
        <v>92</v>
      </c>
      <c r="AV153" s="14" t="s">
        <v>92</v>
      </c>
      <c r="AW153" s="14" t="s">
        <v>39</v>
      </c>
      <c r="AX153" s="14" t="s">
        <v>90</v>
      </c>
      <c r="AY153" s="253" t="s">
        <v>155</v>
      </c>
    </row>
    <row r="154" s="12" customFormat="1" ht="22.8" customHeight="1">
      <c r="A154" s="12"/>
      <c r="B154" s="203"/>
      <c r="C154" s="204"/>
      <c r="D154" s="205" t="s">
        <v>81</v>
      </c>
      <c r="E154" s="217" t="s">
        <v>92</v>
      </c>
      <c r="F154" s="217" t="s">
        <v>1010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SUM(P155:P170)</f>
        <v>0</v>
      </c>
      <c r="Q154" s="211"/>
      <c r="R154" s="212">
        <f>SUM(R155:R170)</f>
        <v>38.367140615400004</v>
      </c>
      <c r="S154" s="211"/>
      <c r="T154" s="213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90</v>
      </c>
      <c r="AT154" s="215" t="s">
        <v>81</v>
      </c>
      <c r="AU154" s="215" t="s">
        <v>90</v>
      </c>
      <c r="AY154" s="214" t="s">
        <v>155</v>
      </c>
      <c r="BK154" s="216">
        <f>SUM(BK155:BK170)</f>
        <v>0</v>
      </c>
    </row>
    <row r="155" s="2" customFormat="1" ht="24.15" customHeight="1">
      <c r="A155" s="39"/>
      <c r="B155" s="40"/>
      <c r="C155" s="219" t="s">
        <v>208</v>
      </c>
      <c r="D155" s="219" t="s">
        <v>157</v>
      </c>
      <c r="E155" s="220" t="s">
        <v>1011</v>
      </c>
      <c r="F155" s="221" t="s">
        <v>1012</v>
      </c>
      <c r="G155" s="222" t="s">
        <v>347</v>
      </c>
      <c r="H155" s="223">
        <v>2</v>
      </c>
      <c r="I155" s="224"/>
      <c r="J155" s="225">
        <f>ROUND(I155*H155,2)</f>
        <v>0</v>
      </c>
      <c r="K155" s="221" t="s">
        <v>161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0.15704106640000001</v>
      </c>
      <c r="R155" s="228">
        <f>Q155*H155</f>
        <v>0.31408213280000002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162</v>
      </c>
      <c r="AT155" s="230" t="s">
        <v>157</v>
      </c>
      <c r="AU155" s="230" t="s">
        <v>92</v>
      </c>
      <c r="AY155" s="17" t="s">
        <v>155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90</v>
      </c>
      <c r="BK155" s="231">
        <f>ROUND(I155*H155,2)</f>
        <v>0</v>
      </c>
      <c r="BL155" s="17" t="s">
        <v>162</v>
      </c>
      <c r="BM155" s="230" t="s">
        <v>1013</v>
      </c>
    </row>
    <row r="156" s="2" customFormat="1" ht="33" customHeight="1">
      <c r="A156" s="39"/>
      <c r="B156" s="40"/>
      <c r="C156" s="219" t="s">
        <v>214</v>
      </c>
      <c r="D156" s="219" t="s">
        <v>157</v>
      </c>
      <c r="E156" s="220" t="s">
        <v>276</v>
      </c>
      <c r="F156" s="221" t="s">
        <v>277</v>
      </c>
      <c r="G156" s="222" t="s">
        <v>182</v>
      </c>
      <c r="H156" s="223">
        <v>9.5</v>
      </c>
      <c r="I156" s="224"/>
      <c r="J156" s="225">
        <f>ROUND(I156*H156,2)</f>
        <v>0</v>
      </c>
      <c r="K156" s="221" t="s">
        <v>161</v>
      </c>
      <c r="L156" s="45"/>
      <c r="M156" s="226" t="s">
        <v>1</v>
      </c>
      <c r="N156" s="227" t="s">
        <v>47</v>
      </c>
      <c r="O156" s="92"/>
      <c r="P156" s="228">
        <f>O156*H156</f>
        <v>0</v>
      </c>
      <c r="Q156" s="228">
        <v>1.5247660000000001</v>
      </c>
      <c r="R156" s="228">
        <f>Q156*H156</f>
        <v>14.485277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162</v>
      </c>
      <c r="AT156" s="230" t="s">
        <v>157</v>
      </c>
      <c r="AU156" s="230" t="s">
        <v>92</v>
      </c>
      <c r="AY156" s="17" t="s">
        <v>155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90</v>
      </c>
      <c r="BK156" s="231">
        <f>ROUND(I156*H156,2)</f>
        <v>0</v>
      </c>
      <c r="BL156" s="17" t="s">
        <v>162</v>
      </c>
      <c r="BM156" s="230" t="s">
        <v>1014</v>
      </c>
    </row>
    <row r="157" s="14" customFormat="1">
      <c r="A157" s="14"/>
      <c r="B157" s="243"/>
      <c r="C157" s="244"/>
      <c r="D157" s="234" t="s">
        <v>164</v>
      </c>
      <c r="E157" s="245" t="s">
        <v>1</v>
      </c>
      <c r="F157" s="246" t="s">
        <v>1015</v>
      </c>
      <c r="G157" s="244"/>
      <c r="H157" s="247">
        <v>9.5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164</v>
      </c>
      <c r="AU157" s="253" t="s">
        <v>92</v>
      </c>
      <c r="AV157" s="14" t="s">
        <v>92</v>
      </c>
      <c r="AW157" s="14" t="s">
        <v>39</v>
      </c>
      <c r="AX157" s="14" t="s">
        <v>90</v>
      </c>
      <c r="AY157" s="253" t="s">
        <v>155</v>
      </c>
    </row>
    <row r="158" s="2" customFormat="1" ht="24.15" customHeight="1">
      <c r="A158" s="39"/>
      <c r="B158" s="40"/>
      <c r="C158" s="219" t="s">
        <v>224</v>
      </c>
      <c r="D158" s="219" t="s">
        <v>157</v>
      </c>
      <c r="E158" s="220" t="s">
        <v>1016</v>
      </c>
      <c r="F158" s="221" t="s">
        <v>1017</v>
      </c>
      <c r="G158" s="222" t="s">
        <v>182</v>
      </c>
      <c r="H158" s="223">
        <v>14.279999999999999</v>
      </c>
      <c r="I158" s="224"/>
      <c r="J158" s="225">
        <f>ROUND(I158*H158,2)</f>
        <v>0</v>
      </c>
      <c r="K158" s="221" t="s">
        <v>161</v>
      </c>
      <c r="L158" s="45"/>
      <c r="M158" s="226" t="s">
        <v>1</v>
      </c>
      <c r="N158" s="227" t="s">
        <v>47</v>
      </c>
      <c r="O158" s="92"/>
      <c r="P158" s="228">
        <f>O158*H158</f>
        <v>0</v>
      </c>
      <c r="Q158" s="228">
        <v>0.00014098999999999999</v>
      </c>
      <c r="R158" s="228">
        <f>Q158*H158</f>
        <v>0.0020133371999999997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162</v>
      </c>
      <c r="AT158" s="230" t="s">
        <v>157</v>
      </c>
      <c r="AU158" s="230" t="s">
        <v>92</v>
      </c>
      <c r="AY158" s="17" t="s">
        <v>155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90</v>
      </c>
      <c r="BK158" s="231">
        <f>ROUND(I158*H158,2)</f>
        <v>0</v>
      </c>
      <c r="BL158" s="17" t="s">
        <v>162</v>
      </c>
      <c r="BM158" s="230" t="s">
        <v>1018</v>
      </c>
    </row>
    <row r="159" s="14" customFormat="1">
      <c r="A159" s="14"/>
      <c r="B159" s="243"/>
      <c r="C159" s="244"/>
      <c r="D159" s="234" t="s">
        <v>164</v>
      </c>
      <c r="E159" s="245" t="s">
        <v>1</v>
      </c>
      <c r="F159" s="246" t="s">
        <v>1019</v>
      </c>
      <c r="G159" s="244"/>
      <c r="H159" s="247">
        <v>14.279999999999999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164</v>
      </c>
      <c r="AU159" s="253" t="s">
        <v>92</v>
      </c>
      <c r="AV159" s="14" t="s">
        <v>92</v>
      </c>
      <c r="AW159" s="14" t="s">
        <v>39</v>
      </c>
      <c r="AX159" s="14" t="s">
        <v>90</v>
      </c>
      <c r="AY159" s="253" t="s">
        <v>155</v>
      </c>
    </row>
    <row r="160" s="2" customFormat="1" ht="24.15" customHeight="1">
      <c r="A160" s="39"/>
      <c r="B160" s="40"/>
      <c r="C160" s="219" t="s">
        <v>229</v>
      </c>
      <c r="D160" s="219" t="s">
        <v>157</v>
      </c>
      <c r="E160" s="220" t="s">
        <v>1020</v>
      </c>
      <c r="F160" s="221" t="s">
        <v>1021</v>
      </c>
      <c r="G160" s="222" t="s">
        <v>195</v>
      </c>
      <c r="H160" s="223">
        <v>8.6999999999999993</v>
      </c>
      <c r="I160" s="224"/>
      <c r="J160" s="225">
        <f>ROUND(I160*H160,2)</f>
        <v>0</v>
      </c>
      <c r="K160" s="221" t="s">
        <v>161</v>
      </c>
      <c r="L160" s="45"/>
      <c r="M160" s="226" t="s">
        <v>1</v>
      </c>
      <c r="N160" s="227" t="s">
        <v>47</v>
      </c>
      <c r="O160" s="92"/>
      <c r="P160" s="228">
        <f>O160*H160</f>
        <v>0</v>
      </c>
      <c r="Q160" s="228">
        <v>2.550538</v>
      </c>
      <c r="R160" s="228">
        <f>Q160*H160</f>
        <v>22.189680599999999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162</v>
      </c>
      <c r="AT160" s="230" t="s">
        <v>157</v>
      </c>
      <c r="AU160" s="230" t="s">
        <v>92</v>
      </c>
      <c r="AY160" s="17" t="s">
        <v>155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90</v>
      </c>
      <c r="BK160" s="231">
        <f>ROUND(I160*H160,2)</f>
        <v>0</v>
      </c>
      <c r="BL160" s="17" t="s">
        <v>162</v>
      </c>
      <c r="BM160" s="230" t="s">
        <v>1022</v>
      </c>
    </row>
    <row r="161" s="14" customFormat="1">
      <c r="A161" s="14"/>
      <c r="B161" s="243"/>
      <c r="C161" s="244"/>
      <c r="D161" s="234" t="s">
        <v>164</v>
      </c>
      <c r="E161" s="245" t="s">
        <v>1</v>
      </c>
      <c r="F161" s="246" t="s">
        <v>1023</v>
      </c>
      <c r="G161" s="244"/>
      <c r="H161" s="247">
        <v>6.5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164</v>
      </c>
      <c r="AU161" s="253" t="s">
        <v>92</v>
      </c>
      <c r="AV161" s="14" t="s">
        <v>92</v>
      </c>
      <c r="AW161" s="14" t="s">
        <v>39</v>
      </c>
      <c r="AX161" s="14" t="s">
        <v>82</v>
      </c>
      <c r="AY161" s="253" t="s">
        <v>155</v>
      </c>
    </row>
    <row r="162" s="14" customFormat="1">
      <c r="A162" s="14"/>
      <c r="B162" s="243"/>
      <c r="C162" s="244"/>
      <c r="D162" s="234" t="s">
        <v>164</v>
      </c>
      <c r="E162" s="245" t="s">
        <v>1</v>
      </c>
      <c r="F162" s="246" t="s">
        <v>1024</v>
      </c>
      <c r="G162" s="244"/>
      <c r="H162" s="247">
        <v>2.2000000000000002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164</v>
      </c>
      <c r="AU162" s="253" t="s">
        <v>92</v>
      </c>
      <c r="AV162" s="14" t="s">
        <v>92</v>
      </c>
      <c r="AW162" s="14" t="s">
        <v>39</v>
      </c>
      <c r="AX162" s="14" t="s">
        <v>82</v>
      </c>
      <c r="AY162" s="253" t="s">
        <v>155</v>
      </c>
    </row>
    <row r="163" s="15" customFormat="1">
      <c r="A163" s="15"/>
      <c r="B163" s="254"/>
      <c r="C163" s="255"/>
      <c r="D163" s="234" t="s">
        <v>164</v>
      </c>
      <c r="E163" s="256" t="s">
        <v>1</v>
      </c>
      <c r="F163" s="257" t="s">
        <v>170</v>
      </c>
      <c r="G163" s="255"/>
      <c r="H163" s="258">
        <v>8.6999999999999993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164</v>
      </c>
      <c r="AU163" s="264" t="s">
        <v>92</v>
      </c>
      <c r="AV163" s="15" t="s">
        <v>162</v>
      </c>
      <c r="AW163" s="15" t="s">
        <v>39</v>
      </c>
      <c r="AX163" s="15" t="s">
        <v>90</v>
      </c>
      <c r="AY163" s="264" t="s">
        <v>155</v>
      </c>
    </row>
    <row r="164" s="2" customFormat="1" ht="37.8" customHeight="1">
      <c r="A164" s="39"/>
      <c r="B164" s="40"/>
      <c r="C164" s="219" t="s">
        <v>234</v>
      </c>
      <c r="D164" s="219" t="s">
        <v>157</v>
      </c>
      <c r="E164" s="220" t="s">
        <v>1025</v>
      </c>
      <c r="F164" s="221" t="s">
        <v>1026</v>
      </c>
      <c r="G164" s="222" t="s">
        <v>195</v>
      </c>
      <c r="H164" s="223">
        <v>8.6999999999999993</v>
      </c>
      <c r="I164" s="224"/>
      <c r="J164" s="225">
        <f>ROUND(I164*H164,2)</f>
        <v>0</v>
      </c>
      <c r="K164" s="221" t="s">
        <v>161</v>
      </c>
      <c r="L164" s="45"/>
      <c r="M164" s="226" t="s">
        <v>1</v>
      </c>
      <c r="N164" s="227" t="s">
        <v>47</v>
      </c>
      <c r="O164" s="92"/>
      <c r="P164" s="228">
        <f>O164*H164</f>
        <v>0</v>
      </c>
      <c r="Q164" s="228">
        <v>0.048579999999999998</v>
      </c>
      <c r="R164" s="228">
        <f>Q164*H164</f>
        <v>0.42264599999999997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162</v>
      </c>
      <c r="AT164" s="230" t="s">
        <v>157</v>
      </c>
      <c r="AU164" s="230" t="s">
        <v>92</v>
      </c>
      <c r="AY164" s="17" t="s">
        <v>155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90</v>
      </c>
      <c r="BK164" s="231">
        <f>ROUND(I164*H164,2)</f>
        <v>0</v>
      </c>
      <c r="BL164" s="17" t="s">
        <v>162</v>
      </c>
      <c r="BM164" s="230" t="s">
        <v>1027</v>
      </c>
    </row>
    <row r="165" s="2" customFormat="1" ht="24.15" customHeight="1">
      <c r="A165" s="39"/>
      <c r="B165" s="40"/>
      <c r="C165" s="219" t="s">
        <v>241</v>
      </c>
      <c r="D165" s="219" t="s">
        <v>157</v>
      </c>
      <c r="E165" s="220" t="s">
        <v>1028</v>
      </c>
      <c r="F165" s="221" t="s">
        <v>1029</v>
      </c>
      <c r="G165" s="222" t="s">
        <v>217</v>
      </c>
      <c r="H165" s="223">
        <v>0.88400000000000001</v>
      </c>
      <c r="I165" s="224"/>
      <c r="J165" s="225">
        <f>ROUND(I165*H165,2)</f>
        <v>0</v>
      </c>
      <c r="K165" s="221" t="s">
        <v>161</v>
      </c>
      <c r="L165" s="45"/>
      <c r="M165" s="226" t="s">
        <v>1</v>
      </c>
      <c r="N165" s="227" t="s">
        <v>47</v>
      </c>
      <c r="O165" s="92"/>
      <c r="P165" s="228">
        <f>O165*H165</f>
        <v>0</v>
      </c>
      <c r="Q165" s="228">
        <v>1.0597380000000001</v>
      </c>
      <c r="R165" s="228">
        <f>Q165*H165</f>
        <v>0.9368083920000001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162</v>
      </c>
      <c r="AT165" s="230" t="s">
        <v>157</v>
      </c>
      <c r="AU165" s="230" t="s">
        <v>92</v>
      </c>
      <c r="AY165" s="17" t="s">
        <v>155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90</v>
      </c>
      <c r="BK165" s="231">
        <f>ROUND(I165*H165,2)</f>
        <v>0</v>
      </c>
      <c r="BL165" s="17" t="s">
        <v>162</v>
      </c>
      <c r="BM165" s="230" t="s">
        <v>1030</v>
      </c>
    </row>
    <row r="166" s="2" customFormat="1" ht="16.5" customHeight="1">
      <c r="A166" s="39"/>
      <c r="B166" s="40"/>
      <c r="C166" s="219" t="s">
        <v>246</v>
      </c>
      <c r="D166" s="219" t="s">
        <v>157</v>
      </c>
      <c r="E166" s="220" t="s">
        <v>1031</v>
      </c>
      <c r="F166" s="221" t="s">
        <v>1032</v>
      </c>
      <c r="G166" s="222" t="s">
        <v>160</v>
      </c>
      <c r="H166" s="223">
        <v>11.302</v>
      </c>
      <c r="I166" s="224"/>
      <c r="J166" s="225">
        <f>ROUND(I166*H166,2)</f>
        <v>0</v>
      </c>
      <c r="K166" s="221" t="s">
        <v>161</v>
      </c>
      <c r="L166" s="45"/>
      <c r="M166" s="226" t="s">
        <v>1</v>
      </c>
      <c r="N166" s="227" t="s">
        <v>47</v>
      </c>
      <c r="O166" s="92"/>
      <c r="P166" s="228">
        <f>O166*H166</f>
        <v>0</v>
      </c>
      <c r="Q166" s="228">
        <v>0.0014357</v>
      </c>
      <c r="R166" s="228">
        <f>Q166*H166</f>
        <v>0.016226281400000001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162</v>
      </c>
      <c r="AT166" s="230" t="s">
        <v>157</v>
      </c>
      <c r="AU166" s="230" t="s">
        <v>92</v>
      </c>
      <c r="AY166" s="17" t="s">
        <v>155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90</v>
      </c>
      <c r="BK166" s="231">
        <f>ROUND(I166*H166,2)</f>
        <v>0</v>
      </c>
      <c r="BL166" s="17" t="s">
        <v>162</v>
      </c>
      <c r="BM166" s="230" t="s">
        <v>1033</v>
      </c>
    </row>
    <row r="167" s="14" customFormat="1">
      <c r="A167" s="14"/>
      <c r="B167" s="243"/>
      <c r="C167" s="244"/>
      <c r="D167" s="234" t="s">
        <v>164</v>
      </c>
      <c r="E167" s="245" t="s">
        <v>1</v>
      </c>
      <c r="F167" s="246" t="s">
        <v>1034</v>
      </c>
      <c r="G167" s="244"/>
      <c r="H167" s="247">
        <v>8.532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164</v>
      </c>
      <c r="AU167" s="253" t="s">
        <v>92</v>
      </c>
      <c r="AV167" s="14" t="s">
        <v>92</v>
      </c>
      <c r="AW167" s="14" t="s">
        <v>39</v>
      </c>
      <c r="AX167" s="14" t="s">
        <v>82</v>
      </c>
      <c r="AY167" s="253" t="s">
        <v>155</v>
      </c>
    </row>
    <row r="168" s="14" customFormat="1">
      <c r="A168" s="14"/>
      <c r="B168" s="243"/>
      <c r="C168" s="244"/>
      <c r="D168" s="234" t="s">
        <v>164</v>
      </c>
      <c r="E168" s="245" t="s">
        <v>1</v>
      </c>
      <c r="F168" s="246" t="s">
        <v>1035</v>
      </c>
      <c r="G168" s="244"/>
      <c r="H168" s="247">
        <v>2.77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164</v>
      </c>
      <c r="AU168" s="253" t="s">
        <v>92</v>
      </c>
      <c r="AV168" s="14" t="s">
        <v>92</v>
      </c>
      <c r="AW168" s="14" t="s">
        <v>39</v>
      </c>
      <c r="AX168" s="14" t="s">
        <v>82</v>
      </c>
      <c r="AY168" s="253" t="s">
        <v>155</v>
      </c>
    </row>
    <row r="169" s="15" customFormat="1">
      <c r="A169" s="15"/>
      <c r="B169" s="254"/>
      <c r="C169" s="255"/>
      <c r="D169" s="234" t="s">
        <v>164</v>
      </c>
      <c r="E169" s="256" t="s">
        <v>1</v>
      </c>
      <c r="F169" s="257" t="s">
        <v>170</v>
      </c>
      <c r="G169" s="255"/>
      <c r="H169" s="258">
        <v>11.302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164</v>
      </c>
      <c r="AU169" s="264" t="s">
        <v>92</v>
      </c>
      <c r="AV169" s="15" t="s">
        <v>162</v>
      </c>
      <c r="AW169" s="15" t="s">
        <v>39</v>
      </c>
      <c r="AX169" s="15" t="s">
        <v>90</v>
      </c>
      <c r="AY169" s="264" t="s">
        <v>155</v>
      </c>
    </row>
    <row r="170" s="2" customFormat="1" ht="16.5" customHeight="1">
      <c r="A170" s="39"/>
      <c r="B170" s="40"/>
      <c r="C170" s="219" t="s">
        <v>8</v>
      </c>
      <c r="D170" s="219" t="s">
        <v>157</v>
      </c>
      <c r="E170" s="220" t="s">
        <v>1036</v>
      </c>
      <c r="F170" s="221" t="s">
        <v>1037</v>
      </c>
      <c r="G170" s="222" t="s">
        <v>160</v>
      </c>
      <c r="H170" s="223">
        <v>11.302</v>
      </c>
      <c r="I170" s="224"/>
      <c r="J170" s="225">
        <f>ROUND(I170*H170,2)</f>
        <v>0</v>
      </c>
      <c r="K170" s="221" t="s">
        <v>161</v>
      </c>
      <c r="L170" s="45"/>
      <c r="M170" s="226" t="s">
        <v>1</v>
      </c>
      <c r="N170" s="227" t="s">
        <v>47</v>
      </c>
      <c r="O170" s="92"/>
      <c r="P170" s="228">
        <f>O170*H170</f>
        <v>0</v>
      </c>
      <c r="Q170" s="228">
        <v>3.6000000000000001E-05</v>
      </c>
      <c r="R170" s="228">
        <f>Q170*H170</f>
        <v>0.00040687200000000002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162</v>
      </c>
      <c r="AT170" s="230" t="s">
        <v>157</v>
      </c>
      <c r="AU170" s="230" t="s">
        <v>92</v>
      </c>
      <c r="AY170" s="17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90</v>
      </c>
      <c r="BK170" s="231">
        <f>ROUND(I170*H170,2)</f>
        <v>0</v>
      </c>
      <c r="BL170" s="17" t="s">
        <v>162</v>
      </c>
      <c r="BM170" s="230" t="s">
        <v>1038</v>
      </c>
    </row>
    <row r="171" s="12" customFormat="1" ht="22.8" customHeight="1">
      <c r="A171" s="12"/>
      <c r="B171" s="203"/>
      <c r="C171" s="204"/>
      <c r="D171" s="205" t="s">
        <v>81</v>
      </c>
      <c r="E171" s="217" t="s">
        <v>174</v>
      </c>
      <c r="F171" s="217" t="s">
        <v>297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SUM(P172:P186)</f>
        <v>0</v>
      </c>
      <c r="Q171" s="211"/>
      <c r="R171" s="212">
        <f>SUM(R172:R186)</f>
        <v>5.7835469040000005</v>
      </c>
      <c r="S171" s="211"/>
      <c r="T171" s="213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90</v>
      </c>
      <c r="AT171" s="215" t="s">
        <v>81</v>
      </c>
      <c r="AU171" s="215" t="s">
        <v>90</v>
      </c>
      <c r="AY171" s="214" t="s">
        <v>155</v>
      </c>
      <c r="BK171" s="216">
        <f>SUM(BK172:BK186)</f>
        <v>0</v>
      </c>
    </row>
    <row r="172" s="2" customFormat="1" ht="24.15" customHeight="1">
      <c r="A172" s="39"/>
      <c r="B172" s="40"/>
      <c r="C172" s="219" t="s">
        <v>259</v>
      </c>
      <c r="D172" s="219" t="s">
        <v>157</v>
      </c>
      <c r="E172" s="220" t="s">
        <v>1039</v>
      </c>
      <c r="F172" s="221" t="s">
        <v>1040</v>
      </c>
      <c r="G172" s="222" t="s">
        <v>347</v>
      </c>
      <c r="H172" s="223">
        <v>9</v>
      </c>
      <c r="I172" s="224"/>
      <c r="J172" s="225">
        <f>ROUND(I172*H172,2)</f>
        <v>0</v>
      </c>
      <c r="K172" s="221" t="s">
        <v>161</v>
      </c>
      <c r="L172" s="45"/>
      <c r="M172" s="226" t="s">
        <v>1</v>
      </c>
      <c r="N172" s="227" t="s">
        <v>47</v>
      </c>
      <c r="O172" s="92"/>
      <c r="P172" s="228">
        <f>O172*H172</f>
        <v>0</v>
      </c>
      <c r="Q172" s="228">
        <v>0.62275000000000003</v>
      </c>
      <c r="R172" s="228">
        <f>Q172*H172</f>
        <v>5.6047500000000001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162</v>
      </c>
      <c r="AT172" s="230" t="s">
        <v>157</v>
      </c>
      <c r="AU172" s="230" t="s">
        <v>92</v>
      </c>
      <c r="AY172" s="17" t="s">
        <v>155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90</v>
      </c>
      <c r="BK172" s="231">
        <f>ROUND(I172*H172,2)</f>
        <v>0</v>
      </c>
      <c r="BL172" s="17" t="s">
        <v>162</v>
      </c>
      <c r="BM172" s="230" t="s">
        <v>1041</v>
      </c>
    </row>
    <row r="173" s="14" customFormat="1">
      <c r="A173" s="14"/>
      <c r="B173" s="243"/>
      <c r="C173" s="244"/>
      <c r="D173" s="234" t="s">
        <v>164</v>
      </c>
      <c r="E173" s="245" t="s">
        <v>1</v>
      </c>
      <c r="F173" s="246" t="s">
        <v>1042</v>
      </c>
      <c r="G173" s="244"/>
      <c r="H173" s="247">
        <v>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164</v>
      </c>
      <c r="AU173" s="253" t="s">
        <v>92</v>
      </c>
      <c r="AV173" s="14" t="s">
        <v>92</v>
      </c>
      <c r="AW173" s="14" t="s">
        <v>39</v>
      </c>
      <c r="AX173" s="14" t="s">
        <v>82</v>
      </c>
      <c r="AY173" s="253" t="s">
        <v>155</v>
      </c>
    </row>
    <row r="174" s="14" customFormat="1">
      <c r="A174" s="14"/>
      <c r="B174" s="243"/>
      <c r="C174" s="244"/>
      <c r="D174" s="234" t="s">
        <v>164</v>
      </c>
      <c r="E174" s="245" t="s">
        <v>1</v>
      </c>
      <c r="F174" s="246" t="s">
        <v>1043</v>
      </c>
      <c r="G174" s="244"/>
      <c r="H174" s="247">
        <v>4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164</v>
      </c>
      <c r="AU174" s="253" t="s">
        <v>92</v>
      </c>
      <c r="AV174" s="14" t="s">
        <v>92</v>
      </c>
      <c r="AW174" s="14" t="s">
        <v>39</v>
      </c>
      <c r="AX174" s="14" t="s">
        <v>82</v>
      </c>
      <c r="AY174" s="253" t="s">
        <v>155</v>
      </c>
    </row>
    <row r="175" s="14" customFormat="1">
      <c r="A175" s="14"/>
      <c r="B175" s="243"/>
      <c r="C175" s="244"/>
      <c r="D175" s="234" t="s">
        <v>164</v>
      </c>
      <c r="E175" s="245" t="s">
        <v>1</v>
      </c>
      <c r="F175" s="246" t="s">
        <v>1044</v>
      </c>
      <c r="G175" s="244"/>
      <c r="H175" s="247">
        <v>3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164</v>
      </c>
      <c r="AU175" s="253" t="s">
        <v>92</v>
      </c>
      <c r="AV175" s="14" t="s">
        <v>92</v>
      </c>
      <c r="AW175" s="14" t="s">
        <v>39</v>
      </c>
      <c r="AX175" s="14" t="s">
        <v>82</v>
      </c>
      <c r="AY175" s="253" t="s">
        <v>155</v>
      </c>
    </row>
    <row r="176" s="15" customFormat="1">
      <c r="A176" s="15"/>
      <c r="B176" s="254"/>
      <c r="C176" s="255"/>
      <c r="D176" s="234" t="s">
        <v>164</v>
      </c>
      <c r="E176" s="256" t="s">
        <v>1</v>
      </c>
      <c r="F176" s="257" t="s">
        <v>170</v>
      </c>
      <c r="G176" s="255"/>
      <c r="H176" s="258">
        <v>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164</v>
      </c>
      <c r="AU176" s="264" t="s">
        <v>92</v>
      </c>
      <c r="AV176" s="15" t="s">
        <v>162</v>
      </c>
      <c r="AW176" s="15" t="s">
        <v>39</v>
      </c>
      <c r="AX176" s="15" t="s">
        <v>90</v>
      </c>
      <c r="AY176" s="264" t="s">
        <v>155</v>
      </c>
    </row>
    <row r="177" s="2" customFormat="1" ht="16.5" customHeight="1">
      <c r="A177" s="39"/>
      <c r="B177" s="40"/>
      <c r="C177" s="265" t="s">
        <v>264</v>
      </c>
      <c r="D177" s="265" t="s">
        <v>254</v>
      </c>
      <c r="E177" s="266" t="s">
        <v>1045</v>
      </c>
      <c r="F177" s="267" t="s">
        <v>1046</v>
      </c>
      <c r="G177" s="268" t="s">
        <v>195</v>
      </c>
      <c r="H177" s="269">
        <v>8</v>
      </c>
      <c r="I177" s="270"/>
      <c r="J177" s="271">
        <f>ROUND(I177*H177,2)</f>
        <v>0</v>
      </c>
      <c r="K177" s="267" t="s">
        <v>1</v>
      </c>
      <c r="L177" s="272"/>
      <c r="M177" s="273" t="s">
        <v>1</v>
      </c>
      <c r="N177" s="274" t="s">
        <v>47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208</v>
      </c>
      <c r="AT177" s="230" t="s">
        <v>254</v>
      </c>
      <c r="AU177" s="230" t="s">
        <v>92</v>
      </c>
      <c r="AY177" s="17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90</v>
      </c>
      <c r="BK177" s="231">
        <f>ROUND(I177*H177,2)</f>
        <v>0</v>
      </c>
      <c r="BL177" s="17" t="s">
        <v>162</v>
      </c>
      <c r="BM177" s="230" t="s">
        <v>1047</v>
      </c>
    </row>
    <row r="178" s="2" customFormat="1">
      <c r="A178" s="39"/>
      <c r="B178" s="40"/>
      <c r="C178" s="41"/>
      <c r="D178" s="234" t="s">
        <v>567</v>
      </c>
      <c r="E178" s="41"/>
      <c r="F178" s="275" t="s">
        <v>1048</v>
      </c>
      <c r="G178" s="41"/>
      <c r="H178" s="41"/>
      <c r="I178" s="276"/>
      <c r="J178" s="41"/>
      <c r="K178" s="41"/>
      <c r="L178" s="45"/>
      <c r="M178" s="277"/>
      <c r="N178" s="27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567</v>
      </c>
      <c r="AU178" s="17" t="s">
        <v>92</v>
      </c>
    </row>
    <row r="179" s="14" customFormat="1">
      <c r="A179" s="14"/>
      <c r="B179" s="243"/>
      <c r="C179" s="244"/>
      <c r="D179" s="234" t="s">
        <v>164</v>
      </c>
      <c r="E179" s="245" t="s">
        <v>1</v>
      </c>
      <c r="F179" s="246" t="s">
        <v>1049</v>
      </c>
      <c r="G179" s="244"/>
      <c r="H179" s="247">
        <v>8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164</v>
      </c>
      <c r="AU179" s="253" t="s">
        <v>92</v>
      </c>
      <c r="AV179" s="14" t="s">
        <v>92</v>
      </c>
      <c r="AW179" s="14" t="s">
        <v>39</v>
      </c>
      <c r="AX179" s="14" t="s">
        <v>90</v>
      </c>
      <c r="AY179" s="253" t="s">
        <v>155</v>
      </c>
    </row>
    <row r="180" s="2" customFormat="1" ht="16.5" customHeight="1">
      <c r="A180" s="39"/>
      <c r="B180" s="40"/>
      <c r="C180" s="265" t="s">
        <v>270</v>
      </c>
      <c r="D180" s="265" t="s">
        <v>254</v>
      </c>
      <c r="E180" s="266" t="s">
        <v>1050</v>
      </c>
      <c r="F180" s="267" t="s">
        <v>1051</v>
      </c>
      <c r="G180" s="268" t="s">
        <v>195</v>
      </c>
      <c r="H180" s="269">
        <v>8.3000000000000007</v>
      </c>
      <c r="I180" s="270"/>
      <c r="J180" s="271">
        <f>ROUND(I180*H180,2)</f>
        <v>0</v>
      </c>
      <c r="K180" s="267" t="s">
        <v>1</v>
      </c>
      <c r="L180" s="272"/>
      <c r="M180" s="273" t="s">
        <v>1</v>
      </c>
      <c r="N180" s="274" t="s">
        <v>47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208</v>
      </c>
      <c r="AT180" s="230" t="s">
        <v>254</v>
      </c>
      <c r="AU180" s="230" t="s">
        <v>92</v>
      </c>
      <c r="AY180" s="17" t="s">
        <v>155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90</v>
      </c>
      <c r="BK180" s="231">
        <f>ROUND(I180*H180,2)</f>
        <v>0</v>
      </c>
      <c r="BL180" s="17" t="s">
        <v>162</v>
      </c>
      <c r="BM180" s="230" t="s">
        <v>1052</v>
      </c>
    </row>
    <row r="181" s="14" customFormat="1">
      <c r="A181" s="14"/>
      <c r="B181" s="243"/>
      <c r="C181" s="244"/>
      <c r="D181" s="234" t="s">
        <v>164</v>
      </c>
      <c r="E181" s="245" t="s">
        <v>1</v>
      </c>
      <c r="F181" s="246" t="s">
        <v>1053</v>
      </c>
      <c r="G181" s="244"/>
      <c r="H181" s="247">
        <v>8.3000000000000007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164</v>
      </c>
      <c r="AU181" s="253" t="s">
        <v>92</v>
      </c>
      <c r="AV181" s="14" t="s">
        <v>92</v>
      </c>
      <c r="AW181" s="14" t="s">
        <v>39</v>
      </c>
      <c r="AX181" s="14" t="s">
        <v>90</v>
      </c>
      <c r="AY181" s="253" t="s">
        <v>155</v>
      </c>
    </row>
    <row r="182" s="2" customFormat="1" ht="16.5" customHeight="1">
      <c r="A182" s="39"/>
      <c r="B182" s="40"/>
      <c r="C182" s="219" t="s">
        <v>275</v>
      </c>
      <c r="D182" s="219" t="s">
        <v>157</v>
      </c>
      <c r="E182" s="220" t="s">
        <v>1054</v>
      </c>
      <c r="F182" s="221" t="s">
        <v>1055</v>
      </c>
      <c r="G182" s="222" t="s">
        <v>1056</v>
      </c>
      <c r="H182" s="223">
        <v>6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47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162</v>
      </c>
      <c r="AT182" s="230" t="s">
        <v>157</v>
      </c>
      <c r="AU182" s="230" t="s">
        <v>92</v>
      </c>
      <c r="AY182" s="17" t="s">
        <v>155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90</v>
      </c>
      <c r="BK182" s="231">
        <f>ROUND(I182*H182,2)</f>
        <v>0</v>
      </c>
      <c r="BL182" s="17" t="s">
        <v>162</v>
      </c>
      <c r="BM182" s="230" t="s">
        <v>1057</v>
      </c>
    </row>
    <row r="183" s="2" customFormat="1">
      <c r="A183" s="39"/>
      <c r="B183" s="40"/>
      <c r="C183" s="41"/>
      <c r="D183" s="234" t="s">
        <v>567</v>
      </c>
      <c r="E183" s="41"/>
      <c r="F183" s="275" t="s">
        <v>1058</v>
      </c>
      <c r="G183" s="41"/>
      <c r="H183" s="41"/>
      <c r="I183" s="276"/>
      <c r="J183" s="41"/>
      <c r="K183" s="41"/>
      <c r="L183" s="45"/>
      <c r="M183" s="277"/>
      <c r="N183" s="27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7" t="s">
        <v>567</v>
      </c>
      <c r="AU183" s="17" t="s">
        <v>92</v>
      </c>
    </row>
    <row r="184" s="2" customFormat="1" ht="16.5" customHeight="1">
      <c r="A184" s="39"/>
      <c r="B184" s="40"/>
      <c r="C184" s="219" t="s">
        <v>280</v>
      </c>
      <c r="D184" s="219" t="s">
        <v>157</v>
      </c>
      <c r="E184" s="220" t="s">
        <v>1059</v>
      </c>
      <c r="F184" s="221" t="s">
        <v>1060</v>
      </c>
      <c r="G184" s="222" t="s">
        <v>1056</v>
      </c>
      <c r="H184" s="223">
        <v>20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47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162</v>
      </c>
      <c r="AT184" s="230" t="s">
        <v>157</v>
      </c>
      <c r="AU184" s="230" t="s">
        <v>92</v>
      </c>
      <c r="AY184" s="17" t="s">
        <v>155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90</v>
      </c>
      <c r="BK184" s="231">
        <f>ROUND(I184*H184,2)</f>
        <v>0</v>
      </c>
      <c r="BL184" s="17" t="s">
        <v>162</v>
      </c>
      <c r="BM184" s="230" t="s">
        <v>1061</v>
      </c>
    </row>
    <row r="185" s="2" customFormat="1" ht="24.15" customHeight="1">
      <c r="A185" s="39"/>
      <c r="B185" s="40"/>
      <c r="C185" s="219" t="s">
        <v>7</v>
      </c>
      <c r="D185" s="219" t="s">
        <v>157</v>
      </c>
      <c r="E185" s="220" t="s">
        <v>1062</v>
      </c>
      <c r="F185" s="221" t="s">
        <v>1063</v>
      </c>
      <c r="G185" s="222" t="s">
        <v>182</v>
      </c>
      <c r="H185" s="223">
        <v>8.8499999999999996</v>
      </c>
      <c r="I185" s="224"/>
      <c r="J185" s="225">
        <f>ROUND(I185*H185,2)</f>
        <v>0</v>
      </c>
      <c r="K185" s="221" t="s">
        <v>161</v>
      </c>
      <c r="L185" s="45"/>
      <c r="M185" s="226" t="s">
        <v>1</v>
      </c>
      <c r="N185" s="227" t="s">
        <v>47</v>
      </c>
      <c r="O185" s="92"/>
      <c r="P185" s="228">
        <f>O185*H185</f>
        <v>0</v>
      </c>
      <c r="Q185" s="228">
        <v>0.020203039999999998</v>
      </c>
      <c r="R185" s="228">
        <f>Q185*H185</f>
        <v>0.17879690399999998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162</v>
      </c>
      <c r="AT185" s="230" t="s">
        <v>157</v>
      </c>
      <c r="AU185" s="230" t="s">
        <v>92</v>
      </c>
      <c r="AY185" s="17" t="s">
        <v>155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90</v>
      </c>
      <c r="BK185" s="231">
        <f>ROUND(I185*H185,2)</f>
        <v>0</v>
      </c>
      <c r="BL185" s="17" t="s">
        <v>162</v>
      </c>
      <c r="BM185" s="230" t="s">
        <v>1064</v>
      </c>
    </row>
    <row r="186" s="14" customFormat="1">
      <c r="A186" s="14"/>
      <c r="B186" s="243"/>
      <c r="C186" s="244"/>
      <c r="D186" s="234" t="s">
        <v>164</v>
      </c>
      <c r="E186" s="245" t="s">
        <v>1</v>
      </c>
      <c r="F186" s="246" t="s">
        <v>1065</v>
      </c>
      <c r="G186" s="244"/>
      <c r="H186" s="247">
        <v>8.8499999999999996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164</v>
      </c>
      <c r="AU186" s="253" t="s">
        <v>92</v>
      </c>
      <c r="AV186" s="14" t="s">
        <v>92</v>
      </c>
      <c r="AW186" s="14" t="s">
        <v>39</v>
      </c>
      <c r="AX186" s="14" t="s">
        <v>90</v>
      </c>
      <c r="AY186" s="253" t="s">
        <v>155</v>
      </c>
    </row>
    <row r="187" s="12" customFormat="1" ht="22.8" customHeight="1">
      <c r="A187" s="12"/>
      <c r="B187" s="203"/>
      <c r="C187" s="204"/>
      <c r="D187" s="205" t="s">
        <v>81</v>
      </c>
      <c r="E187" s="217" t="s">
        <v>162</v>
      </c>
      <c r="F187" s="217" t="s">
        <v>390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SUM(P188:P236)</f>
        <v>0</v>
      </c>
      <c r="Q187" s="211"/>
      <c r="R187" s="212">
        <f>SUM(R188:R236)</f>
        <v>111.12765013352001</v>
      </c>
      <c r="S187" s="211"/>
      <c r="T187" s="213">
        <f>SUM(T188:T236)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90</v>
      </c>
      <c r="AT187" s="215" t="s">
        <v>81</v>
      </c>
      <c r="AU187" s="215" t="s">
        <v>90</v>
      </c>
      <c r="AY187" s="214" t="s">
        <v>155</v>
      </c>
      <c r="BK187" s="216">
        <f>SUM(BK188:BK236)</f>
        <v>0</v>
      </c>
    </row>
    <row r="188" s="2" customFormat="1" ht="37.8" customHeight="1">
      <c r="A188" s="39"/>
      <c r="B188" s="40"/>
      <c r="C188" s="219" t="s">
        <v>291</v>
      </c>
      <c r="D188" s="219" t="s">
        <v>157</v>
      </c>
      <c r="E188" s="220" t="s">
        <v>1066</v>
      </c>
      <c r="F188" s="221" t="s">
        <v>1067</v>
      </c>
      <c r="G188" s="222" t="s">
        <v>182</v>
      </c>
      <c r="H188" s="223">
        <v>1.3999999999999999</v>
      </c>
      <c r="I188" s="224"/>
      <c r="J188" s="225">
        <f>ROUND(I188*H188,2)</f>
        <v>0</v>
      </c>
      <c r="K188" s="221" t="s">
        <v>161</v>
      </c>
      <c r="L188" s="45"/>
      <c r="M188" s="226" t="s">
        <v>1</v>
      </c>
      <c r="N188" s="227" t="s">
        <v>47</v>
      </c>
      <c r="O188" s="92"/>
      <c r="P188" s="228">
        <f>O188*H188</f>
        <v>0</v>
      </c>
      <c r="Q188" s="228">
        <v>0.0025184999999999999</v>
      </c>
      <c r="R188" s="228">
        <f>Q188*H188</f>
        <v>0.0035258999999999998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162</v>
      </c>
      <c r="AT188" s="230" t="s">
        <v>157</v>
      </c>
      <c r="AU188" s="230" t="s">
        <v>92</v>
      </c>
      <c r="AY188" s="17" t="s">
        <v>155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90</v>
      </c>
      <c r="BK188" s="231">
        <f>ROUND(I188*H188,2)</f>
        <v>0</v>
      </c>
      <c r="BL188" s="17" t="s">
        <v>162</v>
      </c>
      <c r="BM188" s="230" t="s">
        <v>1068</v>
      </c>
    </row>
    <row r="189" s="14" customFormat="1">
      <c r="A189" s="14"/>
      <c r="B189" s="243"/>
      <c r="C189" s="244"/>
      <c r="D189" s="234" t="s">
        <v>164</v>
      </c>
      <c r="E189" s="245" t="s">
        <v>1</v>
      </c>
      <c r="F189" s="246" t="s">
        <v>1069</v>
      </c>
      <c r="G189" s="244"/>
      <c r="H189" s="247">
        <v>1.3999999999999999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164</v>
      </c>
      <c r="AU189" s="253" t="s">
        <v>92</v>
      </c>
      <c r="AV189" s="14" t="s">
        <v>92</v>
      </c>
      <c r="AW189" s="14" t="s">
        <v>39</v>
      </c>
      <c r="AX189" s="14" t="s">
        <v>90</v>
      </c>
      <c r="AY189" s="253" t="s">
        <v>155</v>
      </c>
    </row>
    <row r="190" s="2" customFormat="1" ht="37.8" customHeight="1">
      <c r="A190" s="39"/>
      <c r="B190" s="40"/>
      <c r="C190" s="219" t="s">
        <v>298</v>
      </c>
      <c r="D190" s="219" t="s">
        <v>157</v>
      </c>
      <c r="E190" s="220" t="s">
        <v>1070</v>
      </c>
      <c r="F190" s="221" t="s">
        <v>1071</v>
      </c>
      <c r="G190" s="222" t="s">
        <v>182</v>
      </c>
      <c r="H190" s="223">
        <v>3.6800000000000002</v>
      </c>
      <c r="I190" s="224"/>
      <c r="J190" s="225">
        <f>ROUND(I190*H190,2)</f>
        <v>0</v>
      </c>
      <c r="K190" s="221" t="s">
        <v>161</v>
      </c>
      <c r="L190" s="45"/>
      <c r="M190" s="226" t="s">
        <v>1</v>
      </c>
      <c r="N190" s="227" t="s">
        <v>47</v>
      </c>
      <c r="O190" s="92"/>
      <c r="P190" s="228">
        <f>O190*H190</f>
        <v>0</v>
      </c>
      <c r="Q190" s="228">
        <v>0.0026684999999999999</v>
      </c>
      <c r="R190" s="228">
        <f>Q190*H190</f>
        <v>0.0098200800000000001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162</v>
      </c>
      <c r="AT190" s="230" t="s">
        <v>157</v>
      </c>
      <c r="AU190" s="230" t="s">
        <v>92</v>
      </c>
      <c r="AY190" s="17" t="s">
        <v>155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90</v>
      </c>
      <c r="BK190" s="231">
        <f>ROUND(I190*H190,2)</f>
        <v>0</v>
      </c>
      <c r="BL190" s="17" t="s">
        <v>162</v>
      </c>
      <c r="BM190" s="230" t="s">
        <v>1072</v>
      </c>
    </row>
    <row r="191" s="14" customFormat="1">
      <c r="A191" s="14"/>
      <c r="B191" s="243"/>
      <c r="C191" s="244"/>
      <c r="D191" s="234" t="s">
        <v>164</v>
      </c>
      <c r="E191" s="245" t="s">
        <v>1</v>
      </c>
      <c r="F191" s="246" t="s">
        <v>1073</v>
      </c>
      <c r="G191" s="244"/>
      <c r="H191" s="247">
        <v>3.6800000000000002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164</v>
      </c>
      <c r="AU191" s="253" t="s">
        <v>92</v>
      </c>
      <c r="AV191" s="14" t="s">
        <v>92</v>
      </c>
      <c r="AW191" s="14" t="s">
        <v>39</v>
      </c>
      <c r="AX191" s="14" t="s">
        <v>90</v>
      </c>
      <c r="AY191" s="253" t="s">
        <v>155</v>
      </c>
    </row>
    <row r="192" s="2" customFormat="1" ht="16.5" customHeight="1">
      <c r="A192" s="39"/>
      <c r="B192" s="40"/>
      <c r="C192" s="219" t="s">
        <v>305</v>
      </c>
      <c r="D192" s="219" t="s">
        <v>157</v>
      </c>
      <c r="E192" s="220" t="s">
        <v>1074</v>
      </c>
      <c r="F192" s="221" t="s">
        <v>1075</v>
      </c>
      <c r="G192" s="222" t="s">
        <v>217</v>
      </c>
      <c r="H192" s="223">
        <v>17.306999999999999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47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162</v>
      </c>
      <c r="AT192" s="230" t="s">
        <v>157</v>
      </c>
      <c r="AU192" s="230" t="s">
        <v>92</v>
      </c>
      <c r="AY192" s="17" t="s">
        <v>155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90</v>
      </c>
      <c r="BK192" s="231">
        <f>ROUND(I192*H192,2)</f>
        <v>0</v>
      </c>
      <c r="BL192" s="17" t="s">
        <v>162</v>
      </c>
      <c r="BM192" s="230" t="s">
        <v>1076</v>
      </c>
    </row>
    <row r="193" s="2" customFormat="1">
      <c r="A193" s="39"/>
      <c r="B193" s="40"/>
      <c r="C193" s="41"/>
      <c r="D193" s="234" t="s">
        <v>567</v>
      </c>
      <c r="E193" s="41"/>
      <c r="F193" s="275" t="s">
        <v>1077</v>
      </c>
      <c r="G193" s="41"/>
      <c r="H193" s="41"/>
      <c r="I193" s="276"/>
      <c r="J193" s="41"/>
      <c r="K193" s="41"/>
      <c r="L193" s="45"/>
      <c r="M193" s="277"/>
      <c r="N193" s="27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567</v>
      </c>
      <c r="AU193" s="17" t="s">
        <v>92</v>
      </c>
    </row>
    <row r="194" s="14" customFormat="1">
      <c r="A194" s="14"/>
      <c r="B194" s="243"/>
      <c r="C194" s="244"/>
      <c r="D194" s="234" t="s">
        <v>164</v>
      </c>
      <c r="E194" s="245" t="s">
        <v>1</v>
      </c>
      <c r="F194" s="246" t="s">
        <v>1078</v>
      </c>
      <c r="G194" s="244"/>
      <c r="H194" s="247">
        <v>17.306999999999999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164</v>
      </c>
      <c r="AU194" s="253" t="s">
        <v>92</v>
      </c>
      <c r="AV194" s="14" t="s">
        <v>92</v>
      </c>
      <c r="AW194" s="14" t="s">
        <v>39</v>
      </c>
      <c r="AX194" s="14" t="s">
        <v>90</v>
      </c>
      <c r="AY194" s="253" t="s">
        <v>155</v>
      </c>
    </row>
    <row r="195" s="2" customFormat="1" ht="21.75" customHeight="1">
      <c r="A195" s="39"/>
      <c r="B195" s="40"/>
      <c r="C195" s="219" t="s">
        <v>311</v>
      </c>
      <c r="D195" s="219" t="s">
        <v>157</v>
      </c>
      <c r="E195" s="220" t="s">
        <v>1079</v>
      </c>
      <c r="F195" s="221" t="s">
        <v>1080</v>
      </c>
      <c r="G195" s="222" t="s">
        <v>195</v>
      </c>
      <c r="H195" s="223">
        <v>2.3999999999999999</v>
      </c>
      <c r="I195" s="224"/>
      <c r="J195" s="225">
        <f>ROUND(I195*H195,2)</f>
        <v>0</v>
      </c>
      <c r="K195" s="221" t="s">
        <v>161</v>
      </c>
      <c r="L195" s="45"/>
      <c r="M195" s="226" t="s">
        <v>1</v>
      </c>
      <c r="N195" s="227" t="s">
        <v>47</v>
      </c>
      <c r="O195" s="92"/>
      <c r="P195" s="228">
        <f>O195*H195</f>
        <v>0</v>
      </c>
      <c r="Q195" s="228">
        <v>2.5020419999999999</v>
      </c>
      <c r="R195" s="228">
        <f>Q195*H195</f>
        <v>6.0049007999999997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162</v>
      </c>
      <c r="AT195" s="230" t="s">
        <v>157</v>
      </c>
      <c r="AU195" s="230" t="s">
        <v>92</v>
      </c>
      <c r="AY195" s="17" t="s">
        <v>155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90</v>
      </c>
      <c r="BK195" s="231">
        <f>ROUND(I195*H195,2)</f>
        <v>0</v>
      </c>
      <c r="BL195" s="17" t="s">
        <v>162</v>
      </c>
      <c r="BM195" s="230" t="s">
        <v>1081</v>
      </c>
    </row>
    <row r="196" s="14" customFormat="1">
      <c r="A196" s="14"/>
      <c r="B196" s="243"/>
      <c r="C196" s="244"/>
      <c r="D196" s="234" t="s">
        <v>164</v>
      </c>
      <c r="E196" s="245" t="s">
        <v>1</v>
      </c>
      <c r="F196" s="246" t="s">
        <v>1082</v>
      </c>
      <c r="G196" s="244"/>
      <c r="H196" s="247">
        <v>2.3999999999999999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164</v>
      </c>
      <c r="AU196" s="253" t="s">
        <v>92</v>
      </c>
      <c r="AV196" s="14" t="s">
        <v>92</v>
      </c>
      <c r="AW196" s="14" t="s">
        <v>39</v>
      </c>
      <c r="AX196" s="14" t="s">
        <v>90</v>
      </c>
      <c r="AY196" s="253" t="s">
        <v>155</v>
      </c>
    </row>
    <row r="197" s="2" customFormat="1" ht="24.15" customHeight="1">
      <c r="A197" s="39"/>
      <c r="B197" s="40"/>
      <c r="C197" s="219" t="s">
        <v>316</v>
      </c>
      <c r="D197" s="219" t="s">
        <v>157</v>
      </c>
      <c r="E197" s="220" t="s">
        <v>1083</v>
      </c>
      <c r="F197" s="221" t="s">
        <v>1084</v>
      </c>
      <c r="G197" s="222" t="s">
        <v>195</v>
      </c>
      <c r="H197" s="223">
        <v>2.3999999999999999</v>
      </c>
      <c r="I197" s="224"/>
      <c r="J197" s="225">
        <f>ROUND(I197*H197,2)</f>
        <v>0</v>
      </c>
      <c r="K197" s="221" t="s">
        <v>161</v>
      </c>
      <c r="L197" s="45"/>
      <c r="M197" s="226" t="s">
        <v>1</v>
      </c>
      <c r="N197" s="227" t="s">
        <v>47</v>
      </c>
      <c r="O197" s="92"/>
      <c r="P197" s="228">
        <f>O197*H197</f>
        <v>0</v>
      </c>
      <c r="Q197" s="228">
        <v>0.048579999999999998</v>
      </c>
      <c r="R197" s="228">
        <f>Q197*H197</f>
        <v>0.11659199999999999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162</v>
      </c>
      <c r="AT197" s="230" t="s">
        <v>157</v>
      </c>
      <c r="AU197" s="230" t="s">
        <v>92</v>
      </c>
      <c r="AY197" s="17" t="s">
        <v>155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90</v>
      </c>
      <c r="BK197" s="231">
        <f>ROUND(I197*H197,2)</f>
        <v>0</v>
      </c>
      <c r="BL197" s="17" t="s">
        <v>162</v>
      </c>
      <c r="BM197" s="230" t="s">
        <v>1085</v>
      </c>
    </row>
    <row r="198" s="2" customFormat="1" ht="16.5" customHeight="1">
      <c r="A198" s="39"/>
      <c r="B198" s="40"/>
      <c r="C198" s="219" t="s">
        <v>332</v>
      </c>
      <c r="D198" s="219" t="s">
        <v>157</v>
      </c>
      <c r="E198" s="220" t="s">
        <v>1086</v>
      </c>
      <c r="F198" s="221" t="s">
        <v>1087</v>
      </c>
      <c r="G198" s="222" t="s">
        <v>217</v>
      </c>
      <c r="H198" s="223">
        <v>0.628</v>
      </c>
      <c r="I198" s="224"/>
      <c r="J198" s="225">
        <f>ROUND(I198*H198,2)</f>
        <v>0</v>
      </c>
      <c r="K198" s="221" t="s">
        <v>161</v>
      </c>
      <c r="L198" s="45"/>
      <c r="M198" s="226" t="s">
        <v>1</v>
      </c>
      <c r="N198" s="227" t="s">
        <v>47</v>
      </c>
      <c r="O198" s="92"/>
      <c r="P198" s="228">
        <f>O198*H198</f>
        <v>0</v>
      </c>
      <c r="Q198" s="228">
        <v>1.0486896000000001</v>
      </c>
      <c r="R198" s="228">
        <f>Q198*H198</f>
        <v>0.65857706880000011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162</v>
      </c>
      <c r="AT198" s="230" t="s">
        <v>157</v>
      </c>
      <c r="AU198" s="230" t="s">
        <v>92</v>
      </c>
      <c r="AY198" s="17" t="s">
        <v>155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90</v>
      </c>
      <c r="BK198" s="231">
        <f>ROUND(I198*H198,2)</f>
        <v>0</v>
      </c>
      <c r="BL198" s="17" t="s">
        <v>162</v>
      </c>
      <c r="BM198" s="230" t="s">
        <v>1088</v>
      </c>
    </row>
    <row r="199" s="14" customFormat="1">
      <c r="A199" s="14"/>
      <c r="B199" s="243"/>
      <c r="C199" s="244"/>
      <c r="D199" s="234" t="s">
        <v>164</v>
      </c>
      <c r="E199" s="245" t="s">
        <v>1</v>
      </c>
      <c r="F199" s="246" t="s">
        <v>1089</v>
      </c>
      <c r="G199" s="244"/>
      <c r="H199" s="247">
        <v>0.628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164</v>
      </c>
      <c r="AU199" s="253" t="s">
        <v>92</v>
      </c>
      <c r="AV199" s="14" t="s">
        <v>92</v>
      </c>
      <c r="AW199" s="14" t="s">
        <v>39</v>
      </c>
      <c r="AX199" s="14" t="s">
        <v>90</v>
      </c>
      <c r="AY199" s="253" t="s">
        <v>155</v>
      </c>
    </row>
    <row r="200" s="2" customFormat="1" ht="16.5" customHeight="1">
      <c r="A200" s="39"/>
      <c r="B200" s="40"/>
      <c r="C200" s="219" t="s">
        <v>336</v>
      </c>
      <c r="D200" s="219" t="s">
        <v>157</v>
      </c>
      <c r="E200" s="220" t="s">
        <v>1090</v>
      </c>
      <c r="F200" s="221" t="s">
        <v>1091</v>
      </c>
      <c r="G200" s="222" t="s">
        <v>160</v>
      </c>
      <c r="H200" s="223">
        <v>11.204000000000001</v>
      </c>
      <c r="I200" s="224"/>
      <c r="J200" s="225">
        <f>ROUND(I200*H200,2)</f>
        <v>0</v>
      </c>
      <c r="K200" s="221" t="s">
        <v>161</v>
      </c>
      <c r="L200" s="45"/>
      <c r="M200" s="226" t="s">
        <v>1</v>
      </c>
      <c r="N200" s="227" t="s">
        <v>47</v>
      </c>
      <c r="O200" s="92"/>
      <c r="P200" s="228">
        <f>O200*H200</f>
        <v>0</v>
      </c>
      <c r="Q200" s="228">
        <v>0.01360718</v>
      </c>
      <c r="R200" s="228">
        <f>Q200*H200</f>
        <v>0.15245484472000001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162</v>
      </c>
      <c r="AT200" s="230" t="s">
        <v>157</v>
      </c>
      <c r="AU200" s="230" t="s">
        <v>92</v>
      </c>
      <c r="AY200" s="17" t="s">
        <v>155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90</v>
      </c>
      <c r="BK200" s="231">
        <f>ROUND(I200*H200,2)</f>
        <v>0</v>
      </c>
      <c r="BL200" s="17" t="s">
        <v>162</v>
      </c>
      <c r="BM200" s="230" t="s">
        <v>1092</v>
      </c>
    </row>
    <row r="201" s="14" customFormat="1">
      <c r="A201" s="14"/>
      <c r="B201" s="243"/>
      <c r="C201" s="244"/>
      <c r="D201" s="234" t="s">
        <v>164</v>
      </c>
      <c r="E201" s="245" t="s">
        <v>1</v>
      </c>
      <c r="F201" s="246" t="s">
        <v>1093</v>
      </c>
      <c r="G201" s="244"/>
      <c r="H201" s="247">
        <v>11.204000000000001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164</v>
      </c>
      <c r="AU201" s="253" t="s">
        <v>92</v>
      </c>
      <c r="AV201" s="14" t="s">
        <v>92</v>
      </c>
      <c r="AW201" s="14" t="s">
        <v>39</v>
      </c>
      <c r="AX201" s="14" t="s">
        <v>90</v>
      </c>
      <c r="AY201" s="253" t="s">
        <v>155</v>
      </c>
    </row>
    <row r="202" s="2" customFormat="1" ht="16.5" customHeight="1">
      <c r="A202" s="39"/>
      <c r="B202" s="40"/>
      <c r="C202" s="219" t="s">
        <v>344</v>
      </c>
      <c r="D202" s="219" t="s">
        <v>157</v>
      </c>
      <c r="E202" s="220" t="s">
        <v>1094</v>
      </c>
      <c r="F202" s="221" t="s">
        <v>1095</v>
      </c>
      <c r="G202" s="222" t="s">
        <v>160</v>
      </c>
      <c r="H202" s="223">
        <v>11.204000000000001</v>
      </c>
      <c r="I202" s="224"/>
      <c r="J202" s="225">
        <f>ROUND(I202*H202,2)</f>
        <v>0</v>
      </c>
      <c r="K202" s="221" t="s">
        <v>161</v>
      </c>
      <c r="L202" s="45"/>
      <c r="M202" s="226" t="s">
        <v>1</v>
      </c>
      <c r="N202" s="227" t="s">
        <v>47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162</v>
      </c>
      <c r="AT202" s="230" t="s">
        <v>157</v>
      </c>
      <c r="AU202" s="230" t="s">
        <v>92</v>
      </c>
      <c r="AY202" s="17" t="s">
        <v>155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90</v>
      </c>
      <c r="BK202" s="231">
        <f>ROUND(I202*H202,2)</f>
        <v>0</v>
      </c>
      <c r="BL202" s="17" t="s">
        <v>162</v>
      </c>
      <c r="BM202" s="230" t="s">
        <v>1096</v>
      </c>
    </row>
    <row r="203" s="2" customFormat="1" ht="16.5" customHeight="1">
      <c r="A203" s="39"/>
      <c r="B203" s="40"/>
      <c r="C203" s="219" t="s">
        <v>351</v>
      </c>
      <c r="D203" s="219" t="s">
        <v>157</v>
      </c>
      <c r="E203" s="220" t="s">
        <v>1097</v>
      </c>
      <c r="F203" s="221" t="s">
        <v>1098</v>
      </c>
      <c r="G203" s="222" t="s">
        <v>267</v>
      </c>
      <c r="H203" s="223">
        <v>857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47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162</v>
      </c>
      <c r="AT203" s="230" t="s">
        <v>157</v>
      </c>
      <c r="AU203" s="230" t="s">
        <v>92</v>
      </c>
      <c r="AY203" s="17" t="s">
        <v>155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90</v>
      </c>
      <c r="BK203" s="231">
        <f>ROUND(I203*H203,2)</f>
        <v>0</v>
      </c>
      <c r="BL203" s="17" t="s">
        <v>162</v>
      </c>
      <c r="BM203" s="230" t="s">
        <v>1099</v>
      </c>
    </row>
    <row r="204" s="2" customFormat="1">
      <c r="A204" s="39"/>
      <c r="B204" s="40"/>
      <c r="C204" s="41"/>
      <c r="D204" s="234" t="s">
        <v>567</v>
      </c>
      <c r="E204" s="41"/>
      <c r="F204" s="275" t="s">
        <v>1100</v>
      </c>
      <c r="G204" s="41"/>
      <c r="H204" s="41"/>
      <c r="I204" s="276"/>
      <c r="J204" s="41"/>
      <c r="K204" s="41"/>
      <c r="L204" s="45"/>
      <c r="M204" s="277"/>
      <c r="N204" s="27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567</v>
      </c>
      <c r="AU204" s="17" t="s">
        <v>92</v>
      </c>
    </row>
    <row r="205" s="14" customFormat="1">
      <c r="A205" s="14"/>
      <c r="B205" s="243"/>
      <c r="C205" s="244"/>
      <c r="D205" s="234" t="s">
        <v>164</v>
      </c>
      <c r="E205" s="245" t="s">
        <v>1</v>
      </c>
      <c r="F205" s="246" t="s">
        <v>1101</v>
      </c>
      <c r="G205" s="244"/>
      <c r="H205" s="247">
        <v>857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164</v>
      </c>
      <c r="AU205" s="253" t="s">
        <v>92</v>
      </c>
      <c r="AV205" s="14" t="s">
        <v>92</v>
      </c>
      <c r="AW205" s="14" t="s">
        <v>39</v>
      </c>
      <c r="AX205" s="14" t="s">
        <v>90</v>
      </c>
      <c r="AY205" s="253" t="s">
        <v>155</v>
      </c>
    </row>
    <row r="206" s="2" customFormat="1" ht="24.15" customHeight="1">
      <c r="A206" s="39"/>
      <c r="B206" s="40"/>
      <c r="C206" s="219" t="s">
        <v>355</v>
      </c>
      <c r="D206" s="219" t="s">
        <v>157</v>
      </c>
      <c r="E206" s="220" t="s">
        <v>1102</v>
      </c>
      <c r="F206" s="221" t="s">
        <v>1103</v>
      </c>
      <c r="G206" s="222" t="s">
        <v>267</v>
      </c>
      <c r="H206" s="223">
        <v>1052</v>
      </c>
      <c r="I206" s="224"/>
      <c r="J206" s="225">
        <f>ROUND(I206*H206,2)</f>
        <v>0</v>
      </c>
      <c r="K206" s="221" t="s">
        <v>161</v>
      </c>
      <c r="L206" s="45"/>
      <c r="M206" s="226" t="s">
        <v>1</v>
      </c>
      <c r="N206" s="227" t="s">
        <v>47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162</v>
      </c>
      <c r="AT206" s="230" t="s">
        <v>157</v>
      </c>
      <c r="AU206" s="230" t="s">
        <v>92</v>
      </c>
      <c r="AY206" s="17" t="s">
        <v>155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90</v>
      </c>
      <c r="BK206" s="231">
        <f>ROUND(I206*H206,2)</f>
        <v>0</v>
      </c>
      <c r="BL206" s="17" t="s">
        <v>162</v>
      </c>
      <c r="BM206" s="230" t="s">
        <v>1104</v>
      </c>
    </row>
    <row r="207" s="14" customFormat="1">
      <c r="A207" s="14"/>
      <c r="B207" s="243"/>
      <c r="C207" s="244"/>
      <c r="D207" s="234" t="s">
        <v>164</v>
      </c>
      <c r="E207" s="245" t="s">
        <v>1</v>
      </c>
      <c r="F207" s="246" t="s">
        <v>1105</v>
      </c>
      <c r="G207" s="244"/>
      <c r="H207" s="247">
        <v>1052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164</v>
      </c>
      <c r="AU207" s="253" t="s">
        <v>92</v>
      </c>
      <c r="AV207" s="14" t="s">
        <v>92</v>
      </c>
      <c r="AW207" s="14" t="s">
        <v>39</v>
      </c>
      <c r="AX207" s="14" t="s">
        <v>90</v>
      </c>
      <c r="AY207" s="253" t="s">
        <v>155</v>
      </c>
    </row>
    <row r="208" s="2" customFormat="1" ht="24.15" customHeight="1">
      <c r="A208" s="39"/>
      <c r="B208" s="40"/>
      <c r="C208" s="219" t="s">
        <v>363</v>
      </c>
      <c r="D208" s="219" t="s">
        <v>157</v>
      </c>
      <c r="E208" s="220" t="s">
        <v>1106</v>
      </c>
      <c r="F208" s="221" t="s">
        <v>1107</v>
      </c>
      <c r="G208" s="222" t="s">
        <v>267</v>
      </c>
      <c r="H208" s="223">
        <v>1052</v>
      </c>
      <c r="I208" s="224"/>
      <c r="J208" s="225">
        <f>ROUND(I208*H208,2)</f>
        <v>0</v>
      </c>
      <c r="K208" s="221" t="s">
        <v>161</v>
      </c>
      <c r="L208" s="45"/>
      <c r="M208" s="226" t="s">
        <v>1</v>
      </c>
      <c r="N208" s="227" t="s">
        <v>47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162</v>
      </c>
      <c r="AT208" s="230" t="s">
        <v>157</v>
      </c>
      <c r="AU208" s="230" t="s">
        <v>92</v>
      </c>
      <c r="AY208" s="17" t="s">
        <v>155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90</v>
      </c>
      <c r="BK208" s="231">
        <f>ROUND(I208*H208,2)</f>
        <v>0</v>
      </c>
      <c r="BL208" s="17" t="s">
        <v>162</v>
      </c>
      <c r="BM208" s="230" t="s">
        <v>1108</v>
      </c>
    </row>
    <row r="209" s="2" customFormat="1" ht="16.5" customHeight="1">
      <c r="A209" s="39"/>
      <c r="B209" s="40"/>
      <c r="C209" s="265" t="s">
        <v>367</v>
      </c>
      <c r="D209" s="265" t="s">
        <v>254</v>
      </c>
      <c r="E209" s="266" t="s">
        <v>1109</v>
      </c>
      <c r="F209" s="267" t="s">
        <v>1110</v>
      </c>
      <c r="G209" s="268" t="s">
        <v>217</v>
      </c>
      <c r="H209" s="269">
        <v>1.0840000000000001</v>
      </c>
      <c r="I209" s="270"/>
      <c r="J209" s="271">
        <f>ROUND(I209*H209,2)</f>
        <v>0</v>
      </c>
      <c r="K209" s="267" t="s">
        <v>1</v>
      </c>
      <c r="L209" s="272"/>
      <c r="M209" s="273" t="s">
        <v>1</v>
      </c>
      <c r="N209" s="274" t="s">
        <v>47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208</v>
      </c>
      <c r="AT209" s="230" t="s">
        <v>254</v>
      </c>
      <c r="AU209" s="230" t="s">
        <v>92</v>
      </c>
      <c r="AY209" s="17" t="s">
        <v>155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90</v>
      </c>
      <c r="BK209" s="231">
        <f>ROUND(I209*H209,2)</f>
        <v>0</v>
      </c>
      <c r="BL209" s="17" t="s">
        <v>162</v>
      </c>
      <c r="BM209" s="230" t="s">
        <v>1111</v>
      </c>
    </row>
    <row r="210" s="14" customFormat="1">
      <c r="A210" s="14"/>
      <c r="B210" s="243"/>
      <c r="C210" s="244"/>
      <c r="D210" s="234" t="s">
        <v>164</v>
      </c>
      <c r="E210" s="245" t="s">
        <v>1</v>
      </c>
      <c r="F210" s="246" t="s">
        <v>1112</v>
      </c>
      <c r="G210" s="244"/>
      <c r="H210" s="247">
        <v>1.0840000000000001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164</v>
      </c>
      <c r="AU210" s="253" t="s">
        <v>92</v>
      </c>
      <c r="AV210" s="14" t="s">
        <v>92</v>
      </c>
      <c r="AW210" s="14" t="s">
        <v>39</v>
      </c>
      <c r="AX210" s="14" t="s">
        <v>90</v>
      </c>
      <c r="AY210" s="253" t="s">
        <v>155</v>
      </c>
    </row>
    <row r="211" s="2" customFormat="1" ht="16.5" customHeight="1">
      <c r="A211" s="39"/>
      <c r="B211" s="40"/>
      <c r="C211" s="219" t="s">
        <v>375</v>
      </c>
      <c r="D211" s="219" t="s">
        <v>157</v>
      </c>
      <c r="E211" s="220" t="s">
        <v>1113</v>
      </c>
      <c r="F211" s="221" t="s">
        <v>1114</v>
      </c>
      <c r="G211" s="222" t="s">
        <v>217</v>
      </c>
      <c r="H211" s="223">
        <v>11.300000000000001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47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162</v>
      </c>
      <c r="AT211" s="230" t="s">
        <v>157</v>
      </c>
      <c r="AU211" s="230" t="s">
        <v>92</v>
      </c>
      <c r="AY211" s="17" t="s">
        <v>155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90</v>
      </c>
      <c r="BK211" s="231">
        <f>ROUND(I211*H211,2)</f>
        <v>0</v>
      </c>
      <c r="BL211" s="17" t="s">
        <v>162</v>
      </c>
      <c r="BM211" s="230" t="s">
        <v>1115</v>
      </c>
    </row>
    <row r="212" s="2" customFormat="1">
      <c r="A212" s="39"/>
      <c r="B212" s="40"/>
      <c r="C212" s="41"/>
      <c r="D212" s="234" t="s">
        <v>567</v>
      </c>
      <c r="E212" s="41"/>
      <c r="F212" s="275" t="s">
        <v>1116</v>
      </c>
      <c r="G212" s="41"/>
      <c r="H212" s="41"/>
      <c r="I212" s="276"/>
      <c r="J212" s="41"/>
      <c r="K212" s="41"/>
      <c r="L212" s="45"/>
      <c r="M212" s="277"/>
      <c r="N212" s="27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567</v>
      </c>
      <c r="AU212" s="17" t="s">
        <v>92</v>
      </c>
    </row>
    <row r="213" s="2" customFormat="1" ht="24.15" customHeight="1">
      <c r="A213" s="39"/>
      <c r="B213" s="40"/>
      <c r="C213" s="219" t="s">
        <v>379</v>
      </c>
      <c r="D213" s="219" t="s">
        <v>157</v>
      </c>
      <c r="E213" s="220" t="s">
        <v>1117</v>
      </c>
      <c r="F213" s="221" t="s">
        <v>1118</v>
      </c>
      <c r="G213" s="222" t="s">
        <v>160</v>
      </c>
      <c r="H213" s="223">
        <v>3.399</v>
      </c>
      <c r="I213" s="224"/>
      <c r="J213" s="225">
        <f>ROUND(I213*H213,2)</f>
        <v>0</v>
      </c>
      <c r="K213" s="221" t="s">
        <v>161</v>
      </c>
      <c r="L213" s="45"/>
      <c r="M213" s="226" t="s">
        <v>1</v>
      </c>
      <c r="N213" s="227" t="s">
        <v>47</v>
      </c>
      <c r="O213" s="92"/>
      <c r="P213" s="228">
        <f>O213*H213</f>
        <v>0</v>
      </c>
      <c r="Q213" s="228">
        <v>0.34190999999999999</v>
      </c>
      <c r="R213" s="228">
        <f>Q213*H213</f>
        <v>1.16215209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162</v>
      </c>
      <c r="AT213" s="230" t="s">
        <v>157</v>
      </c>
      <c r="AU213" s="230" t="s">
        <v>92</v>
      </c>
      <c r="AY213" s="17" t="s">
        <v>155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90</v>
      </c>
      <c r="BK213" s="231">
        <f>ROUND(I213*H213,2)</f>
        <v>0</v>
      </c>
      <c r="BL213" s="17" t="s">
        <v>162</v>
      </c>
      <c r="BM213" s="230" t="s">
        <v>1119</v>
      </c>
    </row>
    <row r="214" s="14" customFormat="1">
      <c r="A214" s="14"/>
      <c r="B214" s="243"/>
      <c r="C214" s="244"/>
      <c r="D214" s="234" t="s">
        <v>164</v>
      </c>
      <c r="E214" s="245" t="s">
        <v>1</v>
      </c>
      <c r="F214" s="246" t="s">
        <v>1120</v>
      </c>
      <c r="G214" s="244"/>
      <c r="H214" s="247">
        <v>3.399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164</v>
      </c>
      <c r="AU214" s="253" t="s">
        <v>92</v>
      </c>
      <c r="AV214" s="14" t="s">
        <v>92</v>
      </c>
      <c r="AW214" s="14" t="s">
        <v>39</v>
      </c>
      <c r="AX214" s="14" t="s">
        <v>90</v>
      </c>
      <c r="AY214" s="253" t="s">
        <v>155</v>
      </c>
    </row>
    <row r="215" s="2" customFormat="1" ht="24.15" customHeight="1">
      <c r="A215" s="39"/>
      <c r="B215" s="40"/>
      <c r="C215" s="219" t="s">
        <v>385</v>
      </c>
      <c r="D215" s="219" t="s">
        <v>157</v>
      </c>
      <c r="E215" s="220" t="s">
        <v>469</v>
      </c>
      <c r="F215" s="221" t="s">
        <v>470</v>
      </c>
      <c r="G215" s="222" t="s">
        <v>160</v>
      </c>
      <c r="H215" s="223">
        <v>2.7320000000000002</v>
      </c>
      <c r="I215" s="224"/>
      <c r="J215" s="225">
        <f>ROUND(I215*H215,2)</f>
        <v>0</v>
      </c>
      <c r="K215" s="221" t="s">
        <v>161</v>
      </c>
      <c r="L215" s="45"/>
      <c r="M215" s="226" t="s">
        <v>1</v>
      </c>
      <c r="N215" s="227" t="s">
        <v>47</v>
      </c>
      <c r="O215" s="92"/>
      <c r="P215" s="228">
        <f>O215*H215</f>
        <v>0</v>
      </c>
      <c r="Q215" s="228">
        <v>0.02102</v>
      </c>
      <c r="R215" s="228">
        <f>Q215*H215</f>
        <v>0.057426640000000008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162</v>
      </c>
      <c r="AT215" s="230" t="s">
        <v>157</v>
      </c>
      <c r="AU215" s="230" t="s">
        <v>92</v>
      </c>
      <c r="AY215" s="17" t="s">
        <v>155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90</v>
      </c>
      <c r="BK215" s="231">
        <f>ROUND(I215*H215,2)</f>
        <v>0</v>
      </c>
      <c r="BL215" s="17" t="s">
        <v>162</v>
      </c>
      <c r="BM215" s="230" t="s">
        <v>1121</v>
      </c>
    </row>
    <row r="216" s="14" customFormat="1">
      <c r="A216" s="14"/>
      <c r="B216" s="243"/>
      <c r="C216" s="244"/>
      <c r="D216" s="234" t="s">
        <v>164</v>
      </c>
      <c r="E216" s="245" t="s">
        <v>1</v>
      </c>
      <c r="F216" s="246" t="s">
        <v>1122</v>
      </c>
      <c r="G216" s="244"/>
      <c r="H216" s="247">
        <v>2.7320000000000002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164</v>
      </c>
      <c r="AU216" s="253" t="s">
        <v>92</v>
      </c>
      <c r="AV216" s="14" t="s">
        <v>92</v>
      </c>
      <c r="AW216" s="14" t="s">
        <v>39</v>
      </c>
      <c r="AX216" s="14" t="s">
        <v>90</v>
      </c>
      <c r="AY216" s="253" t="s">
        <v>155</v>
      </c>
    </row>
    <row r="217" s="2" customFormat="1" ht="24.15" customHeight="1">
      <c r="A217" s="39"/>
      <c r="B217" s="40"/>
      <c r="C217" s="219" t="s">
        <v>391</v>
      </c>
      <c r="D217" s="219" t="s">
        <v>157</v>
      </c>
      <c r="E217" s="220" t="s">
        <v>474</v>
      </c>
      <c r="F217" s="221" t="s">
        <v>475</v>
      </c>
      <c r="G217" s="222" t="s">
        <v>160</v>
      </c>
      <c r="H217" s="223">
        <v>8.8119999999999994</v>
      </c>
      <c r="I217" s="224"/>
      <c r="J217" s="225">
        <f>ROUND(I217*H217,2)</f>
        <v>0</v>
      </c>
      <c r="K217" s="221" t="s">
        <v>161</v>
      </c>
      <c r="L217" s="45"/>
      <c r="M217" s="226" t="s">
        <v>1</v>
      </c>
      <c r="N217" s="227" t="s">
        <v>47</v>
      </c>
      <c r="O217" s="92"/>
      <c r="P217" s="228">
        <f>O217*H217</f>
        <v>0</v>
      </c>
      <c r="Q217" s="228">
        <v>0.02102</v>
      </c>
      <c r="R217" s="228">
        <f>Q217*H217</f>
        <v>0.18522823999999999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162</v>
      </c>
      <c r="AT217" s="230" t="s">
        <v>157</v>
      </c>
      <c r="AU217" s="230" t="s">
        <v>92</v>
      </c>
      <c r="AY217" s="17" t="s">
        <v>155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90</v>
      </c>
      <c r="BK217" s="231">
        <f>ROUND(I217*H217,2)</f>
        <v>0</v>
      </c>
      <c r="BL217" s="17" t="s">
        <v>162</v>
      </c>
      <c r="BM217" s="230" t="s">
        <v>1123</v>
      </c>
    </row>
    <row r="218" s="14" customFormat="1">
      <c r="A218" s="14"/>
      <c r="B218" s="243"/>
      <c r="C218" s="244"/>
      <c r="D218" s="234" t="s">
        <v>164</v>
      </c>
      <c r="E218" s="245" t="s">
        <v>1</v>
      </c>
      <c r="F218" s="246" t="s">
        <v>1124</v>
      </c>
      <c r="G218" s="244"/>
      <c r="H218" s="247">
        <v>8.8119999999999994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164</v>
      </c>
      <c r="AU218" s="253" t="s">
        <v>92</v>
      </c>
      <c r="AV218" s="14" t="s">
        <v>92</v>
      </c>
      <c r="AW218" s="14" t="s">
        <v>39</v>
      </c>
      <c r="AX218" s="14" t="s">
        <v>90</v>
      </c>
      <c r="AY218" s="253" t="s">
        <v>155</v>
      </c>
    </row>
    <row r="219" s="2" customFormat="1" ht="24.15" customHeight="1">
      <c r="A219" s="39"/>
      <c r="B219" s="40"/>
      <c r="C219" s="219" t="s">
        <v>397</v>
      </c>
      <c r="D219" s="219" t="s">
        <v>157</v>
      </c>
      <c r="E219" s="220" t="s">
        <v>1125</v>
      </c>
      <c r="F219" s="221" t="s">
        <v>1126</v>
      </c>
      <c r="G219" s="222" t="s">
        <v>160</v>
      </c>
      <c r="H219" s="223">
        <v>1.1279999999999999</v>
      </c>
      <c r="I219" s="224"/>
      <c r="J219" s="225">
        <f>ROUND(I219*H219,2)</f>
        <v>0</v>
      </c>
      <c r="K219" s="221" t="s">
        <v>161</v>
      </c>
      <c r="L219" s="45"/>
      <c r="M219" s="226" t="s">
        <v>1</v>
      </c>
      <c r="N219" s="227" t="s">
        <v>47</v>
      </c>
      <c r="O219" s="92"/>
      <c r="P219" s="228">
        <f>O219*H219</f>
        <v>0</v>
      </c>
      <c r="Q219" s="228">
        <v>0.026450000000000001</v>
      </c>
      <c r="R219" s="228">
        <f>Q219*H219</f>
        <v>0.0298356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162</v>
      </c>
      <c r="AT219" s="230" t="s">
        <v>157</v>
      </c>
      <c r="AU219" s="230" t="s">
        <v>92</v>
      </c>
      <c r="AY219" s="17" t="s">
        <v>155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90</v>
      </c>
      <c r="BK219" s="231">
        <f>ROUND(I219*H219,2)</f>
        <v>0</v>
      </c>
      <c r="BL219" s="17" t="s">
        <v>162</v>
      </c>
      <c r="BM219" s="230" t="s">
        <v>1127</v>
      </c>
    </row>
    <row r="220" s="14" customFormat="1">
      <c r="A220" s="14"/>
      <c r="B220" s="243"/>
      <c r="C220" s="244"/>
      <c r="D220" s="234" t="s">
        <v>164</v>
      </c>
      <c r="E220" s="245" t="s">
        <v>1</v>
      </c>
      <c r="F220" s="246" t="s">
        <v>1128</v>
      </c>
      <c r="G220" s="244"/>
      <c r="H220" s="247">
        <v>0.20799999999999999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164</v>
      </c>
      <c r="AU220" s="253" t="s">
        <v>92</v>
      </c>
      <c r="AV220" s="14" t="s">
        <v>92</v>
      </c>
      <c r="AW220" s="14" t="s">
        <v>39</v>
      </c>
      <c r="AX220" s="14" t="s">
        <v>82</v>
      </c>
      <c r="AY220" s="253" t="s">
        <v>155</v>
      </c>
    </row>
    <row r="221" s="14" customFormat="1">
      <c r="A221" s="14"/>
      <c r="B221" s="243"/>
      <c r="C221" s="244"/>
      <c r="D221" s="234" t="s">
        <v>164</v>
      </c>
      <c r="E221" s="245" t="s">
        <v>1</v>
      </c>
      <c r="F221" s="246" t="s">
        <v>1129</v>
      </c>
      <c r="G221" s="244"/>
      <c r="H221" s="247">
        <v>0.29499999999999998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164</v>
      </c>
      <c r="AU221" s="253" t="s">
        <v>92</v>
      </c>
      <c r="AV221" s="14" t="s">
        <v>92</v>
      </c>
      <c r="AW221" s="14" t="s">
        <v>39</v>
      </c>
      <c r="AX221" s="14" t="s">
        <v>82</v>
      </c>
      <c r="AY221" s="253" t="s">
        <v>155</v>
      </c>
    </row>
    <row r="222" s="14" customFormat="1">
      <c r="A222" s="14"/>
      <c r="B222" s="243"/>
      <c r="C222" s="244"/>
      <c r="D222" s="234" t="s">
        <v>164</v>
      </c>
      <c r="E222" s="245" t="s">
        <v>1</v>
      </c>
      <c r="F222" s="246" t="s">
        <v>1130</v>
      </c>
      <c r="G222" s="244"/>
      <c r="H222" s="247">
        <v>0.625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164</v>
      </c>
      <c r="AU222" s="253" t="s">
        <v>92</v>
      </c>
      <c r="AV222" s="14" t="s">
        <v>92</v>
      </c>
      <c r="AW222" s="14" t="s">
        <v>39</v>
      </c>
      <c r="AX222" s="14" t="s">
        <v>82</v>
      </c>
      <c r="AY222" s="253" t="s">
        <v>155</v>
      </c>
    </row>
    <row r="223" s="15" customFormat="1">
      <c r="A223" s="15"/>
      <c r="B223" s="254"/>
      <c r="C223" s="255"/>
      <c r="D223" s="234" t="s">
        <v>164</v>
      </c>
      <c r="E223" s="256" t="s">
        <v>1</v>
      </c>
      <c r="F223" s="257" t="s">
        <v>170</v>
      </c>
      <c r="G223" s="255"/>
      <c r="H223" s="258">
        <v>1.1280000000000001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164</v>
      </c>
      <c r="AU223" s="264" t="s">
        <v>92</v>
      </c>
      <c r="AV223" s="15" t="s">
        <v>162</v>
      </c>
      <c r="AW223" s="15" t="s">
        <v>39</v>
      </c>
      <c r="AX223" s="15" t="s">
        <v>90</v>
      </c>
      <c r="AY223" s="264" t="s">
        <v>155</v>
      </c>
    </row>
    <row r="224" s="2" customFormat="1" ht="24.15" customHeight="1">
      <c r="A224" s="39"/>
      <c r="B224" s="40"/>
      <c r="C224" s="219" t="s">
        <v>403</v>
      </c>
      <c r="D224" s="219" t="s">
        <v>157</v>
      </c>
      <c r="E224" s="220" t="s">
        <v>1131</v>
      </c>
      <c r="F224" s="221" t="s">
        <v>1132</v>
      </c>
      <c r="G224" s="222" t="s">
        <v>160</v>
      </c>
      <c r="H224" s="223">
        <v>3.0030000000000001</v>
      </c>
      <c r="I224" s="224"/>
      <c r="J224" s="225">
        <f>ROUND(I224*H224,2)</f>
        <v>0</v>
      </c>
      <c r="K224" s="221" t="s">
        <v>161</v>
      </c>
      <c r="L224" s="45"/>
      <c r="M224" s="226" t="s">
        <v>1</v>
      </c>
      <c r="N224" s="227" t="s">
        <v>47</v>
      </c>
      <c r="O224" s="92"/>
      <c r="P224" s="228">
        <f>O224*H224</f>
        <v>0</v>
      </c>
      <c r="Q224" s="228">
        <v>0.026450000000000001</v>
      </c>
      <c r="R224" s="228">
        <f>Q224*H224</f>
        <v>0.07942935000000001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162</v>
      </c>
      <c r="AT224" s="230" t="s">
        <v>157</v>
      </c>
      <c r="AU224" s="230" t="s">
        <v>92</v>
      </c>
      <c r="AY224" s="17" t="s">
        <v>155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90</v>
      </c>
      <c r="BK224" s="231">
        <f>ROUND(I224*H224,2)</f>
        <v>0</v>
      </c>
      <c r="BL224" s="17" t="s">
        <v>162</v>
      </c>
      <c r="BM224" s="230" t="s">
        <v>1133</v>
      </c>
    </row>
    <row r="225" s="14" customFormat="1">
      <c r="A225" s="14"/>
      <c r="B225" s="243"/>
      <c r="C225" s="244"/>
      <c r="D225" s="234" t="s">
        <v>164</v>
      </c>
      <c r="E225" s="245" t="s">
        <v>1</v>
      </c>
      <c r="F225" s="246" t="s">
        <v>1134</v>
      </c>
      <c r="G225" s="244"/>
      <c r="H225" s="247">
        <v>0.20799999999999999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164</v>
      </c>
      <c r="AU225" s="253" t="s">
        <v>92</v>
      </c>
      <c r="AV225" s="14" t="s">
        <v>92</v>
      </c>
      <c r="AW225" s="14" t="s">
        <v>39</v>
      </c>
      <c r="AX225" s="14" t="s">
        <v>82</v>
      </c>
      <c r="AY225" s="253" t="s">
        <v>155</v>
      </c>
    </row>
    <row r="226" s="14" customFormat="1">
      <c r="A226" s="14"/>
      <c r="B226" s="243"/>
      <c r="C226" s="244"/>
      <c r="D226" s="234" t="s">
        <v>164</v>
      </c>
      <c r="E226" s="245" t="s">
        <v>1</v>
      </c>
      <c r="F226" s="246" t="s">
        <v>1135</v>
      </c>
      <c r="G226" s="244"/>
      <c r="H226" s="247">
        <v>0.29499999999999998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164</v>
      </c>
      <c r="AU226" s="253" t="s">
        <v>92</v>
      </c>
      <c r="AV226" s="14" t="s">
        <v>92</v>
      </c>
      <c r="AW226" s="14" t="s">
        <v>39</v>
      </c>
      <c r="AX226" s="14" t="s">
        <v>82</v>
      </c>
      <c r="AY226" s="253" t="s">
        <v>155</v>
      </c>
    </row>
    <row r="227" s="14" customFormat="1">
      <c r="A227" s="14"/>
      <c r="B227" s="243"/>
      <c r="C227" s="244"/>
      <c r="D227" s="234" t="s">
        <v>164</v>
      </c>
      <c r="E227" s="245" t="s">
        <v>1</v>
      </c>
      <c r="F227" s="246" t="s">
        <v>1136</v>
      </c>
      <c r="G227" s="244"/>
      <c r="H227" s="247">
        <v>2.5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164</v>
      </c>
      <c r="AU227" s="253" t="s">
        <v>92</v>
      </c>
      <c r="AV227" s="14" t="s">
        <v>92</v>
      </c>
      <c r="AW227" s="14" t="s">
        <v>39</v>
      </c>
      <c r="AX227" s="14" t="s">
        <v>82</v>
      </c>
      <c r="AY227" s="253" t="s">
        <v>155</v>
      </c>
    </row>
    <row r="228" s="15" customFormat="1">
      <c r="A228" s="15"/>
      <c r="B228" s="254"/>
      <c r="C228" s="255"/>
      <c r="D228" s="234" t="s">
        <v>164</v>
      </c>
      <c r="E228" s="256" t="s">
        <v>1</v>
      </c>
      <c r="F228" s="257" t="s">
        <v>170</v>
      </c>
      <c r="G228" s="255"/>
      <c r="H228" s="258">
        <v>3.0030000000000001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164</v>
      </c>
      <c r="AU228" s="264" t="s">
        <v>92</v>
      </c>
      <c r="AV228" s="15" t="s">
        <v>162</v>
      </c>
      <c r="AW228" s="15" t="s">
        <v>39</v>
      </c>
      <c r="AX228" s="15" t="s">
        <v>90</v>
      </c>
      <c r="AY228" s="264" t="s">
        <v>155</v>
      </c>
    </row>
    <row r="229" s="2" customFormat="1" ht="24.15" customHeight="1">
      <c r="A229" s="39"/>
      <c r="B229" s="40"/>
      <c r="C229" s="219" t="s">
        <v>407</v>
      </c>
      <c r="D229" s="219" t="s">
        <v>157</v>
      </c>
      <c r="E229" s="220" t="s">
        <v>1137</v>
      </c>
      <c r="F229" s="221" t="s">
        <v>1138</v>
      </c>
      <c r="G229" s="222" t="s">
        <v>195</v>
      </c>
      <c r="H229" s="223">
        <v>34.127000000000002</v>
      </c>
      <c r="I229" s="224"/>
      <c r="J229" s="225">
        <f>ROUND(I229*H229,2)</f>
        <v>0</v>
      </c>
      <c r="K229" s="221" t="s">
        <v>161</v>
      </c>
      <c r="L229" s="45"/>
      <c r="M229" s="226" t="s">
        <v>1</v>
      </c>
      <c r="N229" s="227" t="s">
        <v>47</v>
      </c>
      <c r="O229" s="92"/>
      <c r="P229" s="228">
        <f>O229*H229</f>
        <v>0</v>
      </c>
      <c r="Q229" s="228">
        <v>2.4500000000000002</v>
      </c>
      <c r="R229" s="228">
        <f>Q229*H229</f>
        <v>83.611150000000009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162</v>
      </c>
      <c r="AT229" s="230" t="s">
        <v>157</v>
      </c>
      <c r="AU229" s="230" t="s">
        <v>92</v>
      </c>
      <c r="AY229" s="17" t="s">
        <v>155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90</v>
      </c>
      <c r="BK229" s="231">
        <f>ROUND(I229*H229,2)</f>
        <v>0</v>
      </c>
      <c r="BL229" s="17" t="s">
        <v>162</v>
      </c>
      <c r="BM229" s="230" t="s">
        <v>1139</v>
      </c>
    </row>
    <row r="230" s="14" customFormat="1">
      <c r="A230" s="14"/>
      <c r="B230" s="243"/>
      <c r="C230" s="244"/>
      <c r="D230" s="234" t="s">
        <v>164</v>
      </c>
      <c r="E230" s="245" t="s">
        <v>1</v>
      </c>
      <c r="F230" s="246" t="s">
        <v>1140</v>
      </c>
      <c r="G230" s="244"/>
      <c r="H230" s="247">
        <v>3.5960000000000001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164</v>
      </c>
      <c r="AU230" s="253" t="s">
        <v>92</v>
      </c>
      <c r="AV230" s="14" t="s">
        <v>92</v>
      </c>
      <c r="AW230" s="14" t="s">
        <v>39</v>
      </c>
      <c r="AX230" s="14" t="s">
        <v>82</v>
      </c>
      <c r="AY230" s="253" t="s">
        <v>155</v>
      </c>
    </row>
    <row r="231" s="14" customFormat="1">
      <c r="A231" s="14"/>
      <c r="B231" s="243"/>
      <c r="C231" s="244"/>
      <c r="D231" s="234" t="s">
        <v>164</v>
      </c>
      <c r="E231" s="245" t="s">
        <v>1</v>
      </c>
      <c r="F231" s="246" t="s">
        <v>1141</v>
      </c>
      <c r="G231" s="244"/>
      <c r="H231" s="247">
        <v>30.530999999999999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164</v>
      </c>
      <c r="AU231" s="253" t="s">
        <v>92</v>
      </c>
      <c r="AV231" s="14" t="s">
        <v>92</v>
      </c>
      <c r="AW231" s="14" t="s">
        <v>39</v>
      </c>
      <c r="AX231" s="14" t="s">
        <v>82</v>
      </c>
      <c r="AY231" s="253" t="s">
        <v>155</v>
      </c>
    </row>
    <row r="232" s="15" customFormat="1">
      <c r="A232" s="15"/>
      <c r="B232" s="254"/>
      <c r="C232" s="255"/>
      <c r="D232" s="234" t="s">
        <v>164</v>
      </c>
      <c r="E232" s="256" t="s">
        <v>1</v>
      </c>
      <c r="F232" s="257" t="s">
        <v>170</v>
      </c>
      <c r="G232" s="255"/>
      <c r="H232" s="258">
        <v>34.126999999999995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164</v>
      </c>
      <c r="AU232" s="264" t="s">
        <v>92</v>
      </c>
      <c r="AV232" s="15" t="s">
        <v>162</v>
      </c>
      <c r="AW232" s="15" t="s">
        <v>39</v>
      </c>
      <c r="AX232" s="15" t="s">
        <v>90</v>
      </c>
      <c r="AY232" s="264" t="s">
        <v>155</v>
      </c>
    </row>
    <row r="233" s="2" customFormat="1" ht="33" customHeight="1">
      <c r="A233" s="39"/>
      <c r="B233" s="40"/>
      <c r="C233" s="219" t="s">
        <v>420</v>
      </c>
      <c r="D233" s="219" t="s">
        <v>157</v>
      </c>
      <c r="E233" s="220" t="s">
        <v>1142</v>
      </c>
      <c r="F233" s="221" t="s">
        <v>1143</v>
      </c>
      <c r="G233" s="222" t="s">
        <v>160</v>
      </c>
      <c r="H233" s="223">
        <v>18.48</v>
      </c>
      <c r="I233" s="224"/>
      <c r="J233" s="225">
        <f>ROUND(I233*H233,2)</f>
        <v>0</v>
      </c>
      <c r="K233" s="221" t="s">
        <v>161</v>
      </c>
      <c r="L233" s="45"/>
      <c r="M233" s="226" t="s">
        <v>1</v>
      </c>
      <c r="N233" s="227" t="s">
        <v>47</v>
      </c>
      <c r="O233" s="92"/>
      <c r="P233" s="228">
        <f>O233*H233</f>
        <v>0</v>
      </c>
      <c r="Q233" s="228">
        <v>1.031199</v>
      </c>
      <c r="R233" s="228">
        <f>Q233*H233</f>
        <v>19.056557519999998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162</v>
      </c>
      <c r="AT233" s="230" t="s">
        <v>157</v>
      </c>
      <c r="AU233" s="230" t="s">
        <v>92</v>
      </c>
      <c r="AY233" s="17" t="s">
        <v>155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90</v>
      </c>
      <c r="BK233" s="231">
        <f>ROUND(I233*H233,2)</f>
        <v>0</v>
      </c>
      <c r="BL233" s="17" t="s">
        <v>162</v>
      </c>
      <c r="BM233" s="230" t="s">
        <v>1144</v>
      </c>
    </row>
    <row r="234" s="14" customFormat="1">
      <c r="A234" s="14"/>
      <c r="B234" s="243"/>
      <c r="C234" s="244"/>
      <c r="D234" s="234" t="s">
        <v>164</v>
      </c>
      <c r="E234" s="245" t="s">
        <v>1</v>
      </c>
      <c r="F234" s="246" t="s">
        <v>1145</v>
      </c>
      <c r="G234" s="244"/>
      <c r="H234" s="247">
        <v>9.3100000000000005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164</v>
      </c>
      <c r="AU234" s="253" t="s">
        <v>92</v>
      </c>
      <c r="AV234" s="14" t="s">
        <v>92</v>
      </c>
      <c r="AW234" s="14" t="s">
        <v>39</v>
      </c>
      <c r="AX234" s="14" t="s">
        <v>82</v>
      </c>
      <c r="AY234" s="253" t="s">
        <v>155</v>
      </c>
    </row>
    <row r="235" s="14" customFormat="1">
      <c r="A235" s="14"/>
      <c r="B235" s="243"/>
      <c r="C235" s="244"/>
      <c r="D235" s="234" t="s">
        <v>164</v>
      </c>
      <c r="E235" s="245" t="s">
        <v>1</v>
      </c>
      <c r="F235" s="246" t="s">
        <v>1146</v>
      </c>
      <c r="G235" s="244"/>
      <c r="H235" s="247">
        <v>9.1699999999999999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164</v>
      </c>
      <c r="AU235" s="253" t="s">
        <v>92</v>
      </c>
      <c r="AV235" s="14" t="s">
        <v>92</v>
      </c>
      <c r="AW235" s="14" t="s">
        <v>39</v>
      </c>
      <c r="AX235" s="14" t="s">
        <v>82</v>
      </c>
      <c r="AY235" s="253" t="s">
        <v>155</v>
      </c>
    </row>
    <row r="236" s="15" customFormat="1">
      <c r="A236" s="15"/>
      <c r="B236" s="254"/>
      <c r="C236" s="255"/>
      <c r="D236" s="234" t="s">
        <v>164</v>
      </c>
      <c r="E236" s="256" t="s">
        <v>1</v>
      </c>
      <c r="F236" s="257" t="s">
        <v>170</v>
      </c>
      <c r="G236" s="255"/>
      <c r="H236" s="258">
        <v>18.48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164</v>
      </c>
      <c r="AU236" s="264" t="s">
        <v>92</v>
      </c>
      <c r="AV236" s="15" t="s">
        <v>162</v>
      </c>
      <c r="AW236" s="15" t="s">
        <v>39</v>
      </c>
      <c r="AX236" s="15" t="s">
        <v>90</v>
      </c>
      <c r="AY236" s="264" t="s">
        <v>155</v>
      </c>
    </row>
    <row r="237" s="12" customFormat="1" ht="22.8" customHeight="1">
      <c r="A237" s="12"/>
      <c r="B237" s="203"/>
      <c r="C237" s="204"/>
      <c r="D237" s="205" t="s">
        <v>81</v>
      </c>
      <c r="E237" s="217" t="s">
        <v>186</v>
      </c>
      <c r="F237" s="217" t="s">
        <v>504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SUM(P238:P240)</f>
        <v>0</v>
      </c>
      <c r="Q237" s="211"/>
      <c r="R237" s="212">
        <f>SUM(R238:R240)</f>
        <v>0.0046639999999999997</v>
      </c>
      <c r="S237" s="211"/>
      <c r="T237" s="213">
        <f>SUM(T238:T240)</f>
        <v>1.3280000000000001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90</v>
      </c>
      <c r="AT237" s="215" t="s">
        <v>81</v>
      </c>
      <c r="AU237" s="215" t="s">
        <v>90</v>
      </c>
      <c r="AY237" s="214" t="s">
        <v>155</v>
      </c>
      <c r="BK237" s="216">
        <f>SUM(BK238:BK240)</f>
        <v>0</v>
      </c>
    </row>
    <row r="238" s="2" customFormat="1" ht="24.15" customHeight="1">
      <c r="A238" s="39"/>
      <c r="B238" s="40"/>
      <c r="C238" s="219" t="s">
        <v>28</v>
      </c>
      <c r="D238" s="219" t="s">
        <v>157</v>
      </c>
      <c r="E238" s="220" t="s">
        <v>506</v>
      </c>
      <c r="F238" s="221" t="s">
        <v>507</v>
      </c>
      <c r="G238" s="222" t="s">
        <v>347</v>
      </c>
      <c r="H238" s="223">
        <v>6</v>
      </c>
      <c r="I238" s="224"/>
      <c r="J238" s="225">
        <f>ROUND(I238*H238,2)</f>
        <v>0</v>
      </c>
      <c r="K238" s="221" t="s">
        <v>161</v>
      </c>
      <c r="L238" s="45"/>
      <c r="M238" s="226" t="s">
        <v>1</v>
      </c>
      <c r="N238" s="227" t="s">
        <v>47</v>
      </c>
      <c r="O238" s="92"/>
      <c r="P238" s="228">
        <f>O238*H238</f>
        <v>0</v>
      </c>
      <c r="Q238" s="228">
        <v>0.00058299999999999997</v>
      </c>
      <c r="R238" s="228">
        <f>Q238*H238</f>
        <v>0.0034979999999999998</v>
      </c>
      <c r="S238" s="228">
        <v>0.16600000000000001</v>
      </c>
      <c r="T238" s="229">
        <f>S238*H238</f>
        <v>0.996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162</v>
      </c>
      <c r="AT238" s="230" t="s">
        <v>157</v>
      </c>
      <c r="AU238" s="230" t="s">
        <v>92</v>
      </c>
      <c r="AY238" s="17" t="s">
        <v>155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90</v>
      </c>
      <c r="BK238" s="231">
        <f>ROUND(I238*H238,2)</f>
        <v>0</v>
      </c>
      <c r="BL238" s="17" t="s">
        <v>162</v>
      </c>
      <c r="BM238" s="230" t="s">
        <v>1147</v>
      </c>
    </row>
    <row r="239" s="2" customFormat="1" ht="24.15" customHeight="1">
      <c r="A239" s="39"/>
      <c r="B239" s="40"/>
      <c r="C239" s="219" t="s">
        <v>432</v>
      </c>
      <c r="D239" s="219" t="s">
        <v>157</v>
      </c>
      <c r="E239" s="220" t="s">
        <v>510</v>
      </c>
      <c r="F239" s="221" t="s">
        <v>511</v>
      </c>
      <c r="G239" s="222" t="s">
        <v>347</v>
      </c>
      <c r="H239" s="223">
        <v>2</v>
      </c>
      <c r="I239" s="224"/>
      <c r="J239" s="225">
        <f>ROUND(I239*H239,2)</f>
        <v>0</v>
      </c>
      <c r="K239" s="221" t="s">
        <v>161</v>
      </c>
      <c r="L239" s="45"/>
      <c r="M239" s="226" t="s">
        <v>1</v>
      </c>
      <c r="N239" s="227" t="s">
        <v>47</v>
      </c>
      <c r="O239" s="92"/>
      <c r="P239" s="228">
        <f>O239*H239</f>
        <v>0</v>
      </c>
      <c r="Q239" s="228">
        <v>0.00058299999999999997</v>
      </c>
      <c r="R239" s="228">
        <f>Q239*H239</f>
        <v>0.0011659999999999999</v>
      </c>
      <c r="S239" s="228">
        <v>0.16600000000000001</v>
      </c>
      <c r="T239" s="229">
        <f>S239*H239</f>
        <v>0.33200000000000002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162</v>
      </c>
      <c r="AT239" s="230" t="s">
        <v>157</v>
      </c>
      <c r="AU239" s="230" t="s">
        <v>92</v>
      </c>
      <c r="AY239" s="17" t="s">
        <v>155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90</v>
      </c>
      <c r="BK239" s="231">
        <f>ROUND(I239*H239,2)</f>
        <v>0</v>
      </c>
      <c r="BL239" s="17" t="s">
        <v>162</v>
      </c>
      <c r="BM239" s="230" t="s">
        <v>1148</v>
      </c>
    </row>
    <row r="240" s="2" customFormat="1" ht="16.5" customHeight="1">
      <c r="A240" s="39"/>
      <c r="B240" s="40"/>
      <c r="C240" s="219" t="s">
        <v>437</v>
      </c>
      <c r="D240" s="219" t="s">
        <v>157</v>
      </c>
      <c r="E240" s="220" t="s">
        <v>1149</v>
      </c>
      <c r="F240" s="221" t="s">
        <v>1150</v>
      </c>
      <c r="G240" s="222" t="s">
        <v>182</v>
      </c>
      <c r="H240" s="223">
        <v>8.0099999999999998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47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162</v>
      </c>
      <c r="AT240" s="230" t="s">
        <v>157</v>
      </c>
      <c r="AU240" s="230" t="s">
        <v>92</v>
      </c>
      <c r="AY240" s="17" t="s">
        <v>155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90</v>
      </c>
      <c r="BK240" s="231">
        <f>ROUND(I240*H240,2)</f>
        <v>0</v>
      </c>
      <c r="BL240" s="17" t="s">
        <v>162</v>
      </c>
      <c r="BM240" s="230" t="s">
        <v>1151</v>
      </c>
    </row>
    <row r="241" s="12" customFormat="1" ht="22.8" customHeight="1">
      <c r="A241" s="12"/>
      <c r="B241" s="203"/>
      <c r="C241" s="204"/>
      <c r="D241" s="205" t="s">
        <v>81</v>
      </c>
      <c r="E241" s="217" t="s">
        <v>192</v>
      </c>
      <c r="F241" s="217" t="s">
        <v>513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SUM(P242:P249)</f>
        <v>0</v>
      </c>
      <c r="Q241" s="211"/>
      <c r="R241" s="212">
        <f>SUM(R242:R249)</f>
        <v>5.5467746999999994</v>
      </c>
      <c r="S241" s="211"/>
      <c r="T241" s="213">
        <f>SUM(T242:T249)</f>
        <v>6.0750000000000002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90</v>
      </c>
      <c r="AT241" s="215" t="s">
        <v>81</v>
      </c>
      <c r="AU241" s="215" t="s">
        <v>90</v>
      </c>
      <c r="AY241" s="214" t="s">
        <v>155</v>
      </c>
      <c r="BK241" s="216">
        <f>SUM(BK242:BK249)</f>
        <v>0</v>
      </c>
    </row>
    <row r="242" s="2" customFormat="1" ht="33" customHeight="1">
      <c r="A242" s="39"/>
      <c r="B242" s="40"/>
      <c r="C242" s="219" t="s">
        <v>443</v>
      </c>
      <c r="D242" s="219" t="s">
        <v>157</v>
      </c>
      <c r="E242" s="220" t="s">
        <v>1152</v>
      </c>
      <c r="F242" s="221" t="s">
        <v>1153</v>
      </c>
      <c r="G242" s="222" t="s">
        <v>182</v>
      </c>
      <c r="H242" s="223">
        <v>46.359999999999999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47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162</v>
      </c>
      <c r="AT242" s="230" t="s">
        <v>157</v>
      </c>
      <c r="AU242" s="230" t="s">
        <v>92</v>
      </c>
      <c r="AY242" s="17" t="s">
        <v>155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90</v>
      </c>
      <c r="BK242" s="231">
        <f>ROUND(I242*H242,2)</f>
        <v>0</v>
      </c>
      <c r="BL242" s="17" t="s">
        <v>162</v>
      </c>
      <c r="BM242" s="230" t="s">
        <v>1154</v>
      </c>
    </row>
    <row r="243" s="14" customFormat="1">
      <c r="A243" s="14"/>
      <c r="B243" s="243"/>
      <c r="C243" s="244"/>
      <c r="D243" s="234" t="s">
        <v>164</v>
      </c>
      <c r="E243" s="245" t="s">
        <v>1</v>
      </c>
      <c r="F243" s="246" t="s">
        <v>1155</v>
      </c>
      <c r="G243" s="244"/>
      <c r="H243" s="247">
        <v>11.359999999999999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164</v>
      </c>
      <c r="AU243" s="253" t="s">
        <v>92</v>
      </c>
      <c r="AV243" s="14" t="s">
        <v>92</v>
      </c>
      <c r="AW243" s="14" t="s">
        <v>39</v>
      </c>
      <c r="AX243" s="14" t="s">
        <v>82</v>
      </c>
      <c r="AY243" s="253" t="s">
        <v>155</v>
      </c>
    </row>
    <row r="244" s="14" customFormat="1">
      <c r="A244" s="14"/>
      <c r="B244" s="243"/>
      <c r="C244" s="244"/>
      <c r="D244" s="234" t="s">
        <v>164</v>
      </c>
      <c r="E244" s="245" t="s">
        <v>1</v>
      </c>
      <c r="F244" s="246" t="s">
        <v>1156</v>
      </c>
      <c r="G244" s="244"/>
      <c r="H244" s="247">
        <v>35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164</v>
      </c>
      <c r="AU244" s="253" t="s">
        <v>92</v>
      </c>
      <c r="AV244" s="14" t="s">
        <v>92</v>
      </c>
      <c r="AW244" s="14" t="s">
        <v>39</v>
      </c>
      <c r="AX244" s="14" t="s">
        <v>82</v>
      </c>
      <c r="AY244" s="253" t="s">
        <v>155</v>
      </c>
    </row>
    <row r="245" s="15" customFormat="1">
      <c r="A245" s="15"/>
      <c r="B245" s="254"/>
      <c r="C245" s="255"/>
      <c r="D245" s="234" t="s">
        <v>164</v>
      </c>
      <c r="E245" s="256" t="s">
        <v>1</v>
      </c>
      <c r="F245" s="257" t="s">
        <v>170</v>
      </c>
      <c r="G245" s="255"/>
      <c r="H245" s="258">
        <v>46.359999999999999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164</v>
      </c>
      <c r="AU245" s="264" t="s">
        <v>92</v>
      </c>
      <c r="AV245" s="15" t="s">
        <v>162</v>
      </c>
      <c r="AW245" s="15" t="s">
        <v>39</v>
      </c>
      <c r="AX245" s="15" t="s">
        <v>90</v>
      </c>
      <c r="AY245" s="264" t="s">
        <v>155</v>
      </c>
    </row>
    <row r="246" s="2" customFormat="1" ht="33" customHeight="1">
      <c r="A246" s="39"/>
      <c r="B246" s="40"/>
      <c r="C246" s="219" t="s">
        <v>454</v>
      </c>
      <c r="D246" s="219" t="s">
        <v>157</v>
      </c>
      <c r="E246" s="220" t="s">
        <v>515</v>
      </c>
      <c r="F246" s="221" t="s">
        <v>516</v>
      </c>
      <c r="G246" s="222" t="s">
        <v>160</v>
      </c>
      <c r="H246" s="223">
        <v>81</v>
      </c>
      <c r="I246" s="224"/>
      <c r="J246" s="225">
        <f>ROUND(I246*H246,2)</f>
        <v>0</v>
      </c>
      <c r="K246" s="221" t="s">
        <v>161</v>
      </c>
      <c r="L246" s="45"/>
      <c r="M246" s="226" t="s">
        <v>1</v>
      </c>
      <c r="N246" s="227" t="s">
        <v>47</v>
      </c>
      <c r="O246" s="92"/>
      <c r="P246" s="228">
        <f>O246*H246</f>
        <v>0</v>
      </c>
      <c r="Q246" s="228">
        <v>0.066961699999999999</v>
      </c>
      <c r="R246" s="228">
        <f>Q246*H246</f>
        <v>5.4238976999999995</v>
      </c>
      <c r="S246" s="228">
        <v>0.074999999999999997</v>
      </c>
      <c r="T246" s="229">
        <f>S246*H246</f>
        <v>6.0750000000000002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162</v>
      </c>
      <c r="AT246" s="230" t="s">
        <v>157</v>
      </c>
      <c r="AU246" s="230" t="s">
        <v>92</v>
      </c>
      <c r="AY246" s="17" t="s">
        <v>155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90</v>
      </c>
      <c r="BK246" s="231">
        <f>ROUND(I246*H246,2)</f>
        <v>0</v>
      </c>
      <c r="BL246" s="17" t="s">
        <v>162</v>
      </c>
      <c r="BM246" s="230" t="s">
        <v>1157</v>
      </c>
    </row>
    <row r="247" s="14" customFormat="1">
      <c r="A247" s="14"/>
      <c r="B247" s="243"/>
      <c r="C247" s="244"/>
      <c r="D247" s="234" t="s">
        <v>164</v>
      </c>
      <c r="E247" s="245" t="s">
        <v>1</v>
      </c>
      <c r="F247" s="246" t="s">
        <v>1158</v>
      </c>
      <c r="G247" s="244"/>
      <c r="H247" s="247">
        <v>81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164</v>
      </c>
      <c r="AU247" s="253" t="s">
        <v>92</v>
      </c>
      <c r="AV247" s="14" t="s">
        <v>92</v>
      </c>
      <c r="AW247" s="14" t="s">
        <v>39</v>
      </c>
      <c r="AX247" s="14" t="s">
        <v>90</v>
      </c>
      <c r="AY247" s="253" t="s">
        <v>155</v>
      </c>
    </row>
    <row r="248" s="2" customFormat="1" ht="16.5" customHeight="1">
      <c r="A248" s="39"/>
      <c r="B248" s="40"/>
      <c r="C248" s="265" t="s">
        <v>458</v>
      </c>
      <c r="D248" s="265" t="s">
        <v>254</v>
      </c>
      <c r="E248" s="266" t="s">
        <v>1159</v>
      </c>
      <c r="F248" s="267" t="s">
        <v>1160</v>
      </c>
      <c r="G248" s="268" t="s">
        <v>267</v>
      </c>
      <c r="H248" s="269">
        <v>122.877</v>
      </c>
      <c r="I248" s="270"/>
      <c r="J248" s="271">
        <f>ROUND(I248*H248,2)</f>
        <v>0</v>
      </c>
      <c r="K248" s="267" t="s">
        <v>161</v>
      </c>
      <c r="L248" s="272"/>
      <c r="M248" s="273" t="s">
        <v>1</v>
      </c>
      <c r="N248" s="274" t="s">
        <v>47</v>
      </c>
      <c r="O248" s="92"/>
      <c r="P248" s="228">
        <f>O248*H248</f>
        <v>0</v>
      </c>
      <c r="Q248" s="228">
        <v>0.001</v>
      </c>
      <c r="R248" s="228">
        <f>Q248*H248</f>
        <v>0.122877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208</v>
      </c>
      <c r="AT248" s="230" t="s">
        <v>254</v>
      </c>
      <c r="AU248" s="230" t="s">
        <v>92</v>
      </c>
      <c r="AY248" s="17" t="s">
        <v>155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90</v>
      </c>
      <c r="BK248" s="231">
        <f>ROUND(I248*H248,2)</f>
        <v>0</v>
      </c>
      <c r="BL248" s="17" t="s">
        <v>162</v>
      </c>
      <c r="BM248" s="230" t="s">
        <v>1161</v>
      </c>
    </row>
    <row r="249" s="14" customFormat="1">
      <c r="A249" s="14"/>
      <c r="B249" s="243"/>
      <c r="C249" s="244"/>
      <c r="D249" s="234" t="s">
        <v>164</v>
      </c>
      <c r="E249" s="245" t="s">
        <v>1</v>
      </c>
      <c r="F249" s="246" t="s">
        <v>1162</v>
      </c>
      <c r="G249" s="244"/>
      <c r="H249" s="247">
        <v>122.877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164</v>
      </c>
      <c r="AU249" s="253" t="s">
        <v>92</v>
      </c>
      <c r="AV249" s="14" t="s">
        <v>92</v>
      </c>
      <c r="AW249" s="14" t="s">
        <v>39</v>
      </c>
      <c r="AX249" s="14" t="s">
        <v>90</v>
      </c>
      <c r="AY249" s="253" t="s">
        <v>155</v>
      </c>
    </row>
    <row r="250" s="12" customFormat="1" ht="22.8" customHeight="1">
      <c r="A250" s="12"/>
      <c r="B250" s="203"/>
      <c r="C250" s="204"/>
      <c r="D250" s="205" t="s">
        <v>81</v>
      </c>
      <c r="E250" s="217" t="s">
        <v>214</v>
      </c>
      <c r="F250" s="217" t="s">
        <v>541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SUM(P251:P294)</f>
        <v>0</v>
      </c>
      <c r="Q250" s="211"/>
      <c r="R250" s="212">
        <f>SUM(R251:R294)</f>
        <v>16.590772790999999</v>
      </c>
      <c r="S250" s="211"/>
      <c r="T250" s="213">
        <f>SUM(T251:T294)</f>
        <v>72.314790000000016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90</v>
      </c>
      <c r="AT250" s="215" t="s">
        <v>81</v>
      </c>
      <c r="AU250" s="215" t="s">
        <v>90</v>
      </c>
      <c r="AY250" s="214" t="s">
        <v>155</v>
      </c>
      <c r="BK250" s="216">
        <f>SUM(BK251:BK294)</f>
        <v>0</v>
      </c>
    </row>
    <row r="251" s="2" customFormat="1" ht="16.5" customHeight="1">
      <c r="A251" s="39"/>
      <c r="B251" s="40"/>
      <c r="C251" s="219" t="s">
        <v>464</v>
      </c>
      <c r="D251" s="219" t="s">
        <v>157</v>
      </c>
      <c r="E251" s="220" t="s">
        <v>549</v>
      </c>
      <c r="F251" s="221" t="s">
        <v>550</v>
      </c>
      <c r="G251" s="222" t="s">
        <v>182</v>
      </c>
      <c r="H251" s="223">
        <v>32.130000000000003</v>
      </c>
      <c r="I251" s="224"/>
      <c r="J251" s="225">
        <f>ROUND(I251*H251,2)</f>
        <v>0</v>
      </c>
      <c r="K251" s="221" t="s">
        <v>161</v>
      </c>
      <c r="L251" s="45"/>
      <c r="M251" s="226" t="s">
        <v>1</v>
      </c>
      <c r="N251" s="227" t="s">
        <v>47</v>
      </c>
      <c r="O251" s="92"/>
      <c r="P251" s="228">
        <f>O251*H251</f>
        <v>0</v>
      </c>
      <c r="Q251" s="228">
        <v>0.00117</v>
      </c>
      <c r="R251" s="228">
        <f>Q251*H251</f>
        <v>0.037592100000000003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162</v>
      </c>
      <c r="AT251" s="230" t="s">
        <v>157</v>
      </c>
      <c r="AU251" s="230" t="s">
        <v>92</v>
      </c>
      <c r="AY251" s="17" t="s">
        <v>155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90</v>
      </c>
      <c r="BK251" s="231">
        <f>ROUND(I251*H251,2)</f>
        <v>0</v>
      </c>
      <c r="BL251" s="17" t="s">
        <v>162</v>
      </c>
      <c r="BM251" s="230" t="s">
        <v>1163</v>
      </c>
    </row>
    <row r="252" s="14" customFormat="1">
      <c r="A252" s="14"/>
      <c r="B252" s="243"/>
      <c r="C252" s="244"/>
      <c r="D252" s="234" t="s">
        <v>164</v>
      </c>
      <c r="E252" s="245" t="s">
        <v>1</v>
      </c>
      <c r="F252" s="246" t="s">
        <v>1164</v>
      </c>
      <c r="G252" s="244"/>
      <c r="H252" s="247">
        <v>32.130000000000003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164</v>
      </c>
      <c r="AU252" s="253" t="s">
        <v>92</v>
      </c>
      <c r="AV252" s="14" t="s">
        <v>92</v>
      </c>
      <c r="AW252" s="14" t="s">
        <v>39</v>
      </c>
      <c r="AX252" s="14" t="s">
        <v>90</v>
      </c>
      <c r="AY252" s="253" t="s">
        <v>155</v>
      </c>
    </row>
    <row r="253" s="2" customFormat="1" ht="16.5" customHeight="1">
      <c r="A253" s="39"/>
      <c r="B253" s="40"/>
      <c r="C253" s="219" t="s">
        <v>468</v>
      </c>
      <c r="D253" s="219" t="s">
        <v>157</v>
      </c>
      <c r="E253" s="220" t="s">
        <v>555</v>
      </c>
      <c r="F253" s="221" t="s">
        <v>556</v>
      </c>
      <c r="G253" s="222" t="s">
        <v>182</v>
      </c>
      <c r="H253" s="223">
        <v>32.130000000000003</v>
      </c>
      <c r="I253" s="224"/>
      <c r="J253" s="225">
        <f>ROUND(I253*H253,2)</f>
        <v>0</v>
      </c>
      <c r="K253" s="221" t="s">
        <v>161</v>
      </c>
      <c r="L253" s="45"/>
      <c r="M253" s="226" t="s">
        <v>1</v>
      </c>
      <c r="N253" s="227" t="s">
        <v>47</v>
      </c>
      <c r="O253" s="92"/>
      <c r="P253" s="228">
        <f>O253*H253</f>
        <v>0</v>
      </c>
      <c r="Q253" s="228">
        <v>0.00058049999999999996</v>
      </c>
      <c r="R253" s="228">
        <f>Q253*H253</f>
        <v>0.018651464999999999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162</v>
      </c>
      <c r="AT253" s="230" t="s">
        <v>157</v>
      </c>
      <c r="AU253" s="230" t="s">
        <v>92</v>
      </c>
      <c r="AY253" s="17" t="s">
        <v>155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90</v>
      </c>
      <c r="BK253" s="231">
        <f>ROUND(I253*H253,2)</f>
        <v>0</v>
      </c>
      <c r="BL253" s="17" t="s">
        <v>162</v>
      </c>
      <c r="BM253" s="230" t="s">
        <v>1165</v>
      </c>
    </row>
    <row r="254" s="2" customFormat="1" ht="16.5" customHeight="1">
      <c r="A254" s="39"/>
      <c r="B254" s="40"/>
      <c r="C254" s="265" t="s">
        <v>473</v>
      </c>
      <c r="D254" s="265" t="s">
        <v>254</v>
      </c>
      <c r="E254" s="266" t="s">
        <v>1166</v>
      </c>
      <c r="F254" s="267" t="s">
        <v>1167</v>
      </c>
      <c r="G254" s="268" t="s">
        <v>217</v>
      </c>
      <c r="H254" s="269">
        <v>1.044</v>
      </c>
      <c r="I254" s="270"/>
      <c r="J254" s="271">
        <f>ROUND(I254*H254,2)</f>
        <v>0</v>
      </c>
      <c r="K254" s="267" t="s">
        <v>1</v>
      </c>
      <c r="L254" s="272"/>
      <c r="M254" s="273" t="s">
        <v>1</v>
      </c>
      <c r="N254" s="274" t="s">
        <v>47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208</v>
      </c>
      <c r="AT254" s="230" t="s">
        <v>254</v>
      </c>
      <c r="AU254" s="230" t="s">
        <v>92</v>
      </c>
      <c r="AY254" s="17" t="s">
        <v>155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90</v>
      </c>
      <c r="BK254" s="231">
        <f>ROUND(I254*H254,2)</f>
        <v>0</v>
      </c>
      <c r="BL254" s="17" t="s">
        <v>162</v>
      </c>
      <c r="BM254" s="230" t="s">
        <v>1168</v>
      </c>
    </row>
    <row r="255" s="14" customFormat="1">
      <c r="A255" s="14"/>
      <c r="B255" s="243"/>
      <c r="C255" s="244"/>
      <c r="D255" s="234" t="s">
        <v>164</v>
      </c>
      <c r="E255" s="245" t="s">
        <v>1</v>
      </c>
      <c r="F255" s="246" t="s">
        <v>1169</v>
      </c>
      <c r="G255" s="244"/>
      <c r="H255" s="247">
        <v>1.044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164</v>
      </c>
      <c r="AU255" s="253" t="s">
        <v>92</v>
      </c>
      <c r="AV255" s="14" t="s">
        <v>92</v>
      </c>
      <c r="AW255" s="14" t="s">
        <v>39</v>
      </c>
      <c r="AX255" s="14" t="s">
        <v>90</v>
      </c>
      <c r="AY255" s="253" t="s">
        <v>155</v>
      </c>
    </row>
    <row r="256" s="2" customFormat="1" ht="24.15" customHeight="1">
      <c r="A256" s="39"/>
      <c r="B256" s="40"/>
      <c r="C256" s="219" t="s">
        <v>478</v>
      </c>
      <c r="D256" s="219" t="s">
        <v>157</v>
      </c>
      <c r="E256" s="220" t="s">
        <v>1170</v>
      </c>
      <c r="F256" s="221" t="s">
        <v>1171</v>
      </c>
      <c r="G256" s="222" t="s">
        <v>347</v>
      </c>
      <c r="H256" s="223">
        <v>2</v>
      </c>
      <c r="I256" s="224"/>
      <c r="J256" s="225">
        <f>ROUND(I256*H256,2)</f>
        <v>0</v>
      </c>
      <c r="K256" s="221" t="s">
        <v>161</v>
      </c>
      <c r="L256" s="45"/>
      <c r="M256" s="226" t="s">
        <v>1</v>
      </c>
      <c r="N256" s="227" t="s">
        <v>47</v>
      </c>
      <c r="O256" s="92"/>
      <c r="P256" s="228">
        <f>O256*H256</f>
        <v>0</v>
      </c>
      <c r="Q256" s="228">
        <v>0.00069999999999999999</v>
      </c>
      <c r="R256" s="228">
        <f>Q256*H256</f>
        <v>0.0014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162</v>
      </c>
      <c r="AT256" s="230" t="s">
        <v>157</v>
      </c>
      <c r="AU256" s="230" t="s">
        <v>92</v>
      </c>
      <c r="AY256" s="17" t="s">
        <v>155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90</v>
      </c>
      <c r="BK256" s="231">
        <f>ROUND(I256*H256,2)</f>
        <v>0</v>
      </c>
      <c r="BL256" s="17" t="s">
        <v>162</v>
      </c>
      <c r="BM256" s="230" t="s">
        <v>1172</v>
      </c>
    </row>
    <row r="257" s="2" customFormat="1" ht="24.15" customHeight="1">
      <c r="A257" s="39"/>
      <c r="B257" s="40"/>
      <c r="C257" s="265" t="s">
        <v>483</v>
      </c>
      <c r="D257" s="265" t="s">
        <v>254</v>
      </c>
      <c r="E257" s="266" t="s">
        <v>1173</v>
      </c>
      <c r="F257" s="267" t="s">
        <v>1174</v>
      </c>
      <c r="G257" s="268" t="s">
        <v>347</v>
      </c>
      <c r="H257" s="269">
        <v>2</v>
      </c>
      <c r="I257" s="270"/>
      <c r="J257" s="271">
        <f>ROUND(I257*H257,2)</f>
        <v>0</v>
      </c>
      <c r="K257" s="267" t="s">
        <v>161</v>
      </c>
      <c r="L257" s="272"/>
      <c r="M257" s="273" t="s">
        <v>1</v>
      </c>
      <c r="N257" s="274" t="s">
        <v>47</v>
      </c>
      <c r="O257" s="92"/>
      <c r="P257" s="228">
        <f>O257*H257</f>
        <v>0</v>
      </c>
      <c r="Q257" s="228">
        <v>0.0012999999999999999</v>
      </c>
      <c r="R257" s="228">
        <f>Q257*H257</f>
        <v>0.0025999999999999999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208</v>
      </c>
      <c r="AT257" s="230" t="s">
        <v>254</v>
      </c>
      <c r="AU257" s="230" t="s">
        <v>92</v>
      </c>
      <c r="AY257" s="17" t="s">
        <v>155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90</v>
      </c>
      <c r="BK257" s="231">
        <f>ROUND(I257*H257,2)</f>
        <v>0</v>
      </c>
      <c r="BL257" s="17" t="s">
        <v>162</v>
      </c>
      <c r="BM257" s="230" t="s">
        <v>1175</v>
      </c>
    </row>
    <row r="258" s="2" customFormat="1" ht="33" customHeight="1">
      <c r="A258" s="39"/>
      <c r="B258" s="40"/>
      <c r="C258" s="219" t="s">
        <v>490</v>
      </c>
      <c r="D258" s="219" t="s">
        <v>157</v>
      </c>
      <c r="E258" s="220" t="s">
        <v>1176</v>
      </c>
      <c r="F258" s="221" t="s">
        <v>1177</v>
      </c>
      <c r="G258" s="222" t="s">
        <v>182</v>
      </c>
      <c r="H258" s="223">
        <v>34.399999999999999</v>
      </c>
      <c r="I258" s="224"/>
      <c r="J258" s="225">
        <f>ROUND(I258*H258,2)</f>
        <v>0</v>
      </c>
      <c r="K258" s="221" t="s">
        <v>161</v>
      </c>
      <c r="L258" s="45"/>
      <c r="M258" s="226" t="s">
        <v>1</v>
      </c>
      <c r="N258" s="227" t="s">
        <v>47</v>
      </c>
      <c r="O258" s="92"/>
      <c r="P258" s="228">
        <f>O258*H258</f>
        <v>0</v>
      </c>
      <c r="Q258" s="228">
        <v>0.15539952000000001</v>
      </c>
      <c r="R258" s="228">
        <f>Q258*H258</f>
        <v>5.3457434880000001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162</v>
      </c>
      <c r="AT258" s="230" t="s">
        <v>157</v>
      </c>
      <c r="AU258" s="230" t="s">
        <v>92</v>
      </c>
      <c r="AY258" s="17" t="s">
        <v>155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90</v>
      </c>
      <c r="BK258" s="231">
        <f>ROUND(I258*H258,2)</f>
        <v>0</v>
      </c>
      <c r="BL258" s="17" t="s">
        <v>162</v>
      </c>
      <c r="BM258" s="230" t="s">
        <v>1178</v>
      </c>
    </row>
    <row r="259" s="14" customFormat="1">
      <c r="A259" s="14"/>
      <c r="B259" s="243"/>
      <c r="C259" s="244"/>
      <c r="D259" s="234" t="s">
        <v>164</v>
      </c>
      <c r="E259" s="245" t="s">
        <v>1</v>
      </c>
      <c r="F259" s="246" t="s">
        <v>1179</v>
      </c>
      <c r="G259" s="244"/>
      <c r="H259" s="247">
        <v>16.100000000000001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164</v>
      </c>
      <c r="AU259" s="253" t="s">
        <v>92</v>
      </c>
      <c r="AV259" s="14" t="s">
        <v>92</v>
      </c>
      <c r="AW259" s="14" t="s">
        <v>39</v>
      </c>
      <c r="AX259" s="14" t="s">
        <v>82</v>
      </c>
      <c r="AY259" s="253" t="s">
        <v>155</v>
      </c>
    </row>
    <row r="260" s="14" customFormat="1">
      <c r="A260" s="14"/>
      <c r="B260" s="243"/>
      <c r="C260" s="244"/>
      <c r="D260" s="234" t="s">
        <v>164</v>
      </c>
      <c r="E260" s="245" t="s">
        <v>1</v>
      </c>
      <c r="F260" s="246" t="s">
        <v>1180</v>
      </c>
      <c r="G260" s="244"/>
      <c r="H260" s="247">
        <v>18.300000000000001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164</v>
      </c>
      <c r="AU260" s="253" t="s">
        <v>92</v>
      </c>
      <c r="AV260" s="14" t="s">
        <v>92</v>
      </c>
      <c r="AW260" s="14" t="s">
        <v>39</v>
      </c>
      <c r="AX260" s="14" t="s">
        <v>82</v>
      </c>
      <c r="AY260" s="253" t="s">
        <v>155</v>
      </c>
    </row>
    <row r="261" s="15" customFormat="1">
      <c r="A261" s="15"/>
      <c r="B261" s="254"/>
      <c r="C261" s="255"/>
      <c r="D261" s="234" t="s">
        <v>164</v>
      </c>
      <c r="E261" s="256" t="s">
        <v>1</v>
      </c>
      <c r="F261" s="257" t="s">
        <v>170</v>
      </c>
      <c r="G261" s="255"/>
      <c r="H261" s="258">
        <v>34.400000000000006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164</v>
      </c>
      <c r="AU261" s="264" t="s">
        <v>92</v>
      </c>
      <c r="AV261" s="15" t="s">
        <v>162</v>
      </c>
      <c r="AW261" s="15" t="s">
        <v>39</v>
      </c>
      <c r="AX261" s="15" t="s">
        <v>90</v>
      </c>
      <c r="AY261" s="264" t="s">
        <v>155</v>
      </c>
    </row>
    <row r="262" s="2" customFormat="1" ht="16.5" customHeight="1">
      <c r="A262" s="39"/>
      <c r="B262" s="40"/>
      <c r="C262" s="265" t="s">
        <v>495</v>
      </c>
      <c r="D262" s="265" t="s">
        <v>254</v>
      </c>
      <c r="E262" s="266" t="s">
        <v>1181</v>
      </c>
      <c r="F262" s="267" t="s">
        <v>1182</v>
      </c>
      <c r="G262" s="268" t="s">
        <v>182</v>
      </c>
      <c r="H262" s="269">
        <v>35.088000000000001</v>
      </c>
      <c r="I262" s="270"/>
      <c r="J262" s="271">
        <f>ROUND(I262*H262,2)</f>
        <v>0</v>
      </c>
      <c r="K262" s="267" t="s">
        <v>161</v>
      </c>
      <c r="L262" s="272"/>
      <c r="M262" s="273" t="s">
        <v>1</v>
      </c>
      <c r="N262" s="274" t="s">
        <v>47</v>
      </c>
      <c r="O262" s="92"/>
      <c r="P262" s="228">
        <f>O262*H262</f>
        <v>0</v>
      </c>
      <c r="Q262" s="228">
        <v>0.085000000000000006</v>
      </c>
      <c r="R262" s="228">
        <f>Q262*H262</f>
        <v>2.9824800000000002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208</v>
      </c>
      <c r="AT262" s="230" t="s">
        <v>254</v>
      </c>
      <c r="AU262" s="230" t="s">
        <v>92</v>
      </c>
      <c r="AY262" s="17" t="s">
        <v>155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90</v>
      </c>
      <c r="BK262" s="231">
        <f>ROUND(I262*H262,2)</f>
        <v>0</v>
      </c>
      <c r="BL262" s="17" t="s">
        <v>162</v>
      </c>
      <c r="BM262" s="230" t="s">
        <v>1183</v>
      </c>
    </row>
    <row r="263" s="14" customFormat="1">
      <c r="A263" s="14"/>
      <c r="B263" s="243"/>
      <c r="C263" s="244"/>
      <c r="D263" s="234" t="s">
        <v>164</v>
      </c>
      <c r="E263" s="245" t="s">
        <v>1</v>
      </c>
      <c r="F263" s="246" t="s">
        <v>1184</v>
      </c>
      <c r="G263" s="244"/>
      <c r="H263" s="247">
        <v>35.088000000000001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164</v>
      </c>
      <c r="AU263" s="253" t="s">
        <v>92</v>
      </c>
      <c r="AV263" s="14" t="s">
        <v>92</v>
      </c>
      <c r="AW263" s="14" t="s">
        <v>39</v>
      </c>
      <c r="AX263" s="14" t="s">
        <v>90</v>
      </c>
      <c r="AY263" s="253" t="s">
        <v>155</v>
      </c>
    </row>
    <row r="264" s="2" customFormat="1" ht="24.15" customHeight="1">
      <c r="A264" s="39"/>
      <c r="B264" s="40"/>
      <c r="C264" s="219" t="s">
        <v>500</v>
      </c>
      <c r="D264" s="219" t="s">
        <v>157</v>
      </c>
      <c r="E264" s="220" t="s">
        <v>1185</v>
      </c>
      <c r="F264" s="221" t="s">
        <v>1186</v>
      </c>
      <c r="G264" s="222" t="s">
        <v>160</v>
      </c>
      <c r="H264" s="223">
        <v>6.7999999999999998</v>
      </c>
      <c r="I264" s="224"/>
      <c r="J264" s="225">
        <f>ROUND(I264*H264,2)</f>
        <v>0</v>
      </c>
      <c r="K264" s="221" t="s">
        <v>161</v>
      </c>
      <c r="L264" s="45"/>
      <c r="M264" s="226" t="s">
        <v>1</v>
      </c>
      <c r="N264" s="227" t="s">
        <v>47</v>
      </c>
      <c r="O264" s="92"/>
      <c r="P264" s="228">
        <f>O264*H264</f>
        <v>0</v>
      </c>
      <c r="Q264" s="228">
        <v>0.00094499999999999998</v>
      </c>
      <c r="R264" s="228">
        <f>Q264*H264</f>
        <v>0.0064259999999999994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162</v>
      </c>
      <c r="AT264" s="230" t="s">
        <v>157</v>
      </c>
      <c r="AU264" s="230" t="s">
        <v>92</v>
      </c>
      <c r="AY264" s="17" t="s">
        <v>155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90</v>
      </c>
      <c r="BK264" s="231">
        <f>ROUND(I264*H264,2)</f>
        <v>0</v>
      </c>
      <c r="BL264" s="17" t="s">
        <v>162</v>
      </c>
      <c r="BM264" s="230" t="s">
        <v>1187</v>
      </c>
    </row>
    <row r="265" s="14" customFormat="1">
      <c r="A265" s="14"/>
      <c r="B265" s="243"/>
      <c r="C265" s="244"/>
      <c r="D265" s="234" t="s">
        <v>164</v>
      </c>
      <c r="E265" s="245" t="s">
        <v>1</v>
      </c>
      <c r="F265" s="246" t="s">
        <v>1188</v>
      </c>
      <c r="G265" s="244"/>
      <c r="H265" s="247">
        <v>1.76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164</v>
      </c>
      <c r="AU265" s="253" t="s">
        <v>92</v>
      </c>
      <c r="AV265" s="14" t="s">
        <v>92</v>
      </c>
      <c r="AW265" s="14" t="s">
        <v>39</v>
      </c>
      <c r="AX265" s="14" t="s">
        <v>82</v>
      </c>
      <c r="AY265" s="253" t="s">
        <v>155</v>
      </c>
    </row>
    <row r="266" s="14" customFormat="1">
      <c r="A266" s="14"/>
      <c r="B266" s="243"/>
      <c r="C266" s="244"/>
      <c r="D266" s="234" t="s">
        <v>164</v>
      </c>
      <c r="E266" s="245" t="s">
        <v>1</v>
      </c>
      <c r="F266" s="246" t="s">
        <v>1189</v>
      </c>
      <c r="G266" s="244"/>
      <c r="H266" s="247">
        <v>5.04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164</v>
      </c>
      <c r="AU266" s="253" t="s">
        <v>92</v>
      </c>
      <c r="AV266" s="14" t="s">
        <v>92</v>
      </c>
      <c r="AW266" s="14" t="s">
        <v>39</v>
      </c>
      <c r="AX266" s="14" t="s">
        <v>82</v>
      </c>
      <c r="AY266" s="253" t="s">
        <v>155</v>
      </c>
    </row>
    <row r="267" s="15" customFormat="1">
      <c r="A267" s="15"/>
      <c r="B267" s="254"/>
      <c r="C267" s="255"/>
      <c r="D267" s="234" t="s">
        <v>164</v>
      </c>
      <c r="E267" s="256" t="s">
        <v>1</v>
      </c>
      <c r="F267" s="257" t="s">
        <v>170</v>
      </c>
      <c r="G267" s="255"/>
      <c r="H267" s="258">
        <v>6.7999999999999998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164</v>
      </c>
      <c r="AU267" s="264" t="s">
        <v>92</v>
      </c>
      <c r="AV267" s="15" t="s">
        <v>162</v>
      </c>
      <c r="AW267" s="15" t="s">
        <v>39</v>
      </c>
      <c r="AX267" s="15" t="s">
        <v>90</v>
      </c>
      <c r="AY267" s="264" t="s">
        <v>155</v>
      </c>
    </row>
    <row r="268" s="2" customFormat="1" ht="24.15" customHeight="1">
      <c r="A268" s="39"/>
      <c r="B268" s="40"/>
      <c r="C268" s="219" t="s">
        <v>505</v>
      </c>
      <c r="D268" s="219" t="s">
        <v>157</v>
      </c>
      <c r="E268" s="220" t="s">
        <v>608</v>
      </c>
      <c r="F268" s="221" t="s">
        <v>609</v>
      </c>
      <c r="G268" s="222" t="s">
        <v>347</v>
      </c>
      <c r="H268" s="223">
        <v>2</v>
      </c>
      <c r="I268" s="224"/>
      <c r="J268" s="225">
        <f>ROUND(I268*H268,2)</f>
        <v>0</v>
      </c>
      <c r="K268" s="221" t="s">
        <v>161</v>
      </c>
      <c r="L268" s="45"/>
      <c r="M268" s="226" t="s">
        <v>1</v>
      </c>
      <c r="N268" s="227" t="s">
        <v>47</v>
      </c>
      <c r="O268" s="92"/>
      <c r="P268" s="228">
        <f>O268*H268</f>
        <v>0</v>
      </c>
      <c r="Q268" s="228">
        <v>0.0064850000000000003</v>
      </c>
      <c r="R268" s="228">
        <f>Q268*H268</f>
        <v>0.012970000000000001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162</v>
      </c>
      <c r="AT268" s="230" t="s">
        <v>157</v>
      </c>
      <c r="AU268" s="230" t="s">
        <v>92</v>
      </c>
      <c r="AY268" s="17" t="s">
        <v>155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90</v>
      </c>
      <c r="BK268" s="231">
        <f>ROUND(I268*H268,2)</f>
        <v>0</v>
      </c>
      <c r="BL268" s="17" t="s">
        <v>162</v>
      </c>
      <c r="BM268" s="230" t="s">
        <v>1190</v>
      </c>
    </row>
    <row r="269" s="2" customFormat="1" ht="16.5" customHeight="1">
      <c r="A269" s="39"/>
      <c r="B269" s="40"/>
      <c r="C269" s="219" t="s">
        <v>509</v>
      </c>
      <c r="D269" s="219" t="s">
        <v>157</v>
      </c>
      <c r="E269" s="220" t="s">
        <v>1191</v>
      </c>
      <c r="F269" s="221" t="s">
        <v>1192</v>
      </c>
      <c r="G269" s="222" t="s">
        <v>217</v>
      </c>
      <c r="H269" s="223">
        <v>8.5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47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162</v>
      </c>
      <c r="AT269" s="230" t="s">
        <v>157</v>
      </c>
      <c r="AU269" s="230" t="s">
        <v>92</v>
      </c>
      <c r="AY269" s="17" t="s">
        <v>155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90</v>
      </c>
      <c r="BK269" s="231">
        <f>ROUND(I269*H269,2)</f>
        <v>0</v>
      </c>
      <c r="BL269" s="17" t="s">
        <v>162</v>
      </c>
      <c r="BM269" s="230" t="s">
        <v>1193</v>
      </c>
    </row>
    <row r="270" s="2" customFormat="1" ht="16.5" customHeight="1">
      <c r="A270" s="39"/>
      <c r="B270" s="40"/>
      <c r="C270" s="219" t="s">
        <v>514</v>
      </c>
      <c r="D270" s="219" t="s">
        <v>157</v>
      </c>
      <c r="E270" s="220" t="s">
        <v>1194</v>
      </c>
      <c r="F270" s="221" t="s">
        <v>1195</v>
      </c>
      <c r="G270" s="222" t="s">
        <v>195</v>
      </c>
      <c r="H270" s="223">
        <v>27.199000000000002</v>
      </c>
      <c r="I270" s="224"/>
      <c r="J270" s="225">
        <f>ROUND(I270*H270,2)</f>
        <v>0</v>
      </c>
      <c r="K270" s="221" t="s">
        <v>161</v>
      </c>
      <c r="L270" s="45"/>
      <c r="M270" s="226" t="s">
        <v>1</v>
      </c>
      <c r="N270" s="227" t="s">
        <v>47</v>
      </c>
      <c r="O270" s="92"/>
      <c r="P270" s="228">
        <f>O270*H270</f>
        <v>0</v>
      </c>
      <c r="Q270" s="228">
        <v>0.12</v>
      </c>
      <c r="R270" s="228">
        <f>Q270*H270</f>
        <v>3.2638799999999999</v>
      </c>
      <c r="S270" s="228">
        <v>2.4900000000000002</v>
      </c>
      <c r="T270" s="229">
        <f>S270*H270</f>
        <v>67.725510000000014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162</v>
      </c>
      <c r="AT270" s="230" t="s">
        <v>157</v>
      </c>
      <c r="AU270" s="230" t="s">
        <v>92</v>
      </c>
      <c r="AY270" s="17" t="s">
        <v>155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90</v>
      </c>
      <c r="BK270" s="231">
        <f>ROUND(I270*H270,2)</f>
        <v>0</v>
      </c>
      <c r="BL270" s="17" t="s">
        <v>162</v>
      </c>
      <c r="BM270" s="230" t="s">
        <v>1196</v>
      </c>
    </row>
    <row r="271" s="14" customFormat="1">
      <c r="A271" s="14"/>
      <c r="B271" s="243"/>
      <c r="C271" s="244"/>
      <c r="D271" s="234" t="s">
        <v>164</v>
      </c>
      <c r="E271" s="245" t="s">
        <v>1</v>
      </c>
      <c r="F271" s="246" t="s">
        <v>1197</v>
      </c>
      <c r="G271" s="244"/>
      <c r="H271" s="247">
        <v>1.871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164</v>
      </c>
      <c r="AU271" s="253" t="s">
        <v>92</v>
      </c>
      <c r="AV271" s="14" t="s">
        <v>92</v>
      </c>
      <c r="AW271" s="14" t="s">
        <v>39</v>
      </c>
      <c r="AX271" s="14" t="s">
        <v>82</v>
      </c>
      <c r="AY271" s="253" t="s">
        <v>155</v>
      </c>
    </row>
    <row r="272" s="14" customFormat="1">
      <c r="A272" s="14"/>
      <c r="B272" s="243"/>
      <c r="C272" s="244"/>
      <c r="D272" s="234" t="s">
        <v>164</v>
      </c>
      <c r="E272" s="245" t="s">
        <v>1</v>
      </c>
      <c r="F272" s="246" t="s">
        <v>1198</v>
      </c>
      <c r="G272" s="244"/>
      <c r="H272" s="247">
        <v>15.59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164</v>
      </c>
      <c r="AU272" s="253" t="s">
        <v>92</v>
      </c>
      <c r="AV272" s="14" t="s">
        <v>92</v>
      </c>
      <c r="AW272" s="14" t="s">
        <v>39</v>
      </c>
      <c r="AX272" s="14" t="s">
        <v>82</v>
      </c>
      <c r="AY272" s="253" t="s">
        <v>155</v>
      </c>
    </row>
    <row r="273" s="14" customFormat="1">
      <c r="A273" s="14"/>
      <c r="B273" s="243"/>
      <c r="C273" s="244"/>
      <c r="D273" s="234" t="s">
        <v>164</v>
      </c>
      <c r="E273" s="245" t="s">
        <v>1</v>
      </c>
      <c r="F273" s="246" t="s">
        <v>1199</v>
      </c>
      <c r="G273" s="244"/>
      <c r="H273" s="247">
        <v>9.7379999999999995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164</v>
      </c>
      <c r="AU273" s="253" t="s">
        <v>92</v>
      </c>
      <c r="AV273" s="14" t="s">
        <v>92</v>
      </c>
      <c r="AW273" s="14" t="s">
        <v>39</v>
      </c>
      <c r="AX273" s="14" t="s">
        <v>82</v>
      </c>
      <c r="AY273" s="253" t="s">
        <v>155</v>
      </c>
    </row>
    <row r="274" s="15" customFormat="1">
      <c r="A274" s="15"/>
      <c r="B274" s="254"/>
      <c r="C274" s="255"/>
      <c r="D274" s="234" t="s">
        <v>164</v>
      </c>
      <c r="E274" s="256" t="s">
        <v>1</v>
      </c>
      <c r="F274" s="257" t="s">
        <v>170</v>
      </c>
      <c r="G274" s="255"/>
      <c r="H274" s="258">
        <v>27.198999999999998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164</v>
      </c>
      <c r="AU274" s="264" t="s">
        <v>92</v>
      </c>
      <c r="AV274" s="15" t="s">
        <v>162</v>
      </c>
      <c r="AW274" s="15" t="s">
        <v>39</v>
      </c>
      <c r="AX274" s="15" t="s">
        <v>90</v>
      </c>
      <c r="AY274" s="264" t="s">
        <v>155</v>
      </c>
    </row>
    <row r="275" s="2" customFormat="1" ht="24.15" customHeight="1">
      <c r="A275" s="39"/>
      <c r="B275" s="40"/>
      <c r="C275" s="219" t="s">
        <v>536</v>
      </c>
      <c r="D275" s="219" t="s">
        <v>157</v>
      </c>
      <c r="E275" s="220" t="s">
        <v>1200</v>
      </c>
      <c r="F275" s="221" t="s">
        <v>1201</v>
      </c>
      <c r="G275" s="222" t="s">
        <v>182</v>
      </c>
      <c r="H275" s="223">
        <v>6.7999999999999998</v>
      </c>
      <c r="I275" s="224"/>
      <c r="J275" s="225">
        <f>ROUND(I275*H275,2)</f>
        <v>0</v>
      </c>
      <c r="K275" s="221" t="s">
        <v>161</v>
      </c>
      <c r="L275" s="45"/>
      <c r="M275" s="226" t="s">
        <v>1</v>
      </c>
      <c r="N275" s="227" t="s">
        <v>47</v>
      </c>
      <c r="O275" s="92"/>
      <c r="P275" s="228">
        <f>O275*H275</f>
        <v>0</v>
      </c>
      <c r="Q275" s="228">
        <v>0.001127</v>
      </c>
      <c r="R275" s="228">
        <f>Q275*H275</f>
        <v>0.0076635999999999996</v>
      </c>
      <c r="S275" s="228">
        <v>0.010999999999999999</v>
      </c>
      <c r="T275" s="229">
        <f>S275*H275</f>
        <v>0.074799999999999991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162</v>
      </c>
      <c r="AT275" s="230" t="s">
        <v>157</v>
      </c>
      <c r="AU275" s="230" t="s">
        <v>92</v>
      </c>
      <c r="AY275" s="17" t="s">
        <v>155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90</v>
      </c>
      <c r="BK275" s="231">
        <f>ROUND(I275*H275,2)</f>
        <v>0</v>
      </c>
      <c r="BL275" s="17" t="s">
        <v>162</v>
      </c>
      <c r="BM275" s="230" t="s">
        <v>1202</v>
      </c>
    </row>
    <row r="276" s="14" customFormat="1">
      <c r="A276" s="14"/>
      <c r="B276" s="243"/>
      <c r="C276" s="244"/>
      <c r="D276" s="234" t="s">
        <v>164</v>
      </c>
      <c r="E276" s="245" t="s">
        <v>1</v>
      </c>
      <c r="F276" s="246" t="s">
        <v>1203</v>
      </c>
      <c r="G276" s="244"/>
      <c r="H276" s="247">
        <v>6.7999999999999998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164</v>
      </c>
      <c r="AU276" s="253" t="s">
        <v>92</v>
      </c>
      <c r="AV276" s="14" t="s">
        <v>92</v>
      </c>
      <c r="AW276" s="14" t="s">
        <v>39</v>
      </c>
      <c r="AX276" s="14" t="s">
        <v>90</v>
      </c>
      <c r="AY276" s="253" t="s">
        <v>155</v>
      </c>
    </row>
    <row r="277" s="2" customFormat="1" ht="24.15" customHeight="1">
      <c r="A277" s="39"/>
      <c r="B277" s="40"/>
      <c r="C277" s="219" t="s">
        <v>542</v>
      </c>
      <c r="D277" s="219" t="s">
        <v>157</v>
      </c>
      <c r="E277" s="220" t="s">
        <v>1204</v>
      </c>
      <c r="F277" s="221" t="s">
        <v>1205</v>
      </c>
      <c r="G277" s="222" t="s">
        <v>182</v>
      </c>
      <c r="H277" s="223">
        <v>30.100000000000001</v>
      </c>
      <c r="I277" s="224"/>
      <c r="J277" s="225">
        <f>ROUND(I277*H277,2)</f>
        <v>0</v>
      </c>
      <c r="K277" s="221" t="s">
        <v>161</v>
      </c>
      <c r="L277" s="45"/>
      <c r="M277" s="226" t="s">
        <v>1</v>
      </c>
      <c r="N277" s="227" t="s">
        <v>47</v>
      </c>
      <c r="O277" s="92"/>
      <c r="P277" s="228">
        <f>O277*H277</f>
        <v>0</v>
      </c>
      <c r="Q277" s="228">
        <v>0.00022936000000000001</v>
      </c>
      <c r="R277" s="228">
        <f>Q277*H277</f>
        <v>0.0069037360000000006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162</v>
      </c>
      <c r="AT277" s="230" t="s">
        <v>157</v>
      </c>
      <c r="AU277" s="230" t="s">
        <v>92</v>
      </c>
      <c r="AY277" s="17" t="s">
        <v>155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90</v>
      </c>
      <c r="BK277" s="231">
        <f>ROUND(I277*H277,2)</f>
        <v>0</v>
      </c>
      <c r="BL277" s="17" t="s">
        <v>162</v>
      </c>
      <c r="BM277" s="230" t="s">
        <v>1206</v>
      </c>
    </row>
    <row r="278" s="14" customFormat="1">
      <c r="A278" s="14"/>
      <c r="B278" s="243"/>
      <c r="C278" s="244"/>
      <c r="D278" s="234" t="s">
        <v>164</v>
      </c>
      <c r="E278" s="245" t="s">
        <v>1</v>
      </c>
      <c r="F278" s="246" t="s">
        <v>1207</v>
      </c>
      <c r="G278" s="244"/>
      <c r="H278" s="247">
        <v>30.100000000000001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164</v>
      </c>
      <c r="AU278" s="253" t="s">
        <v>92</v>
      </c>
      <c r="AV278" s="14" t="s">
        <v>92</v>
      </c>
      <c r="AW278" s="14" t="s">
        <v>39</v>
      </c>
      <c r="AX278" s="14" t="s">
        <v>90</v>
      </c>
      <c r="AY278" s="253" t="s">
        <v>155</v>
      </c>
    </row>
    <row r="279" s="2" customFormat="1" ht="24.15" customHeight="1">
      <c r="A279" s="39"/>
      <c r="B279" s="40"/>
      <c r="C279" s="219" t="s">
        <v>548</v>
      </c>
      <c r="D279" s="219" t="s">
        <v>157</v>
      </c>
      <c r="E279" s="220" t="s">
        <v>1208</v>
      </c>
      <c r="F279" s="221" t="s">
        <v>1209</v>
      </c>
      <c r="G279" s="222" t="s">
        <v>160</v>
      </c>
      <c r="H279" s="223">
        <v>42.344000000000001</v>
      </c>
      <c r="I279" s="224"/>
      <c r="J279" s="225">
        <f>ROUND(I279*H279,2)</f>
        <v>0</v>
      </c>
      <c r="K279" s="221" t="s">
        <v>161</v>
      </c>
      <c r="L279" s="45"/>
      <c r="M279" s="226" t="s">
        <v>1</v>
      </c>
      <c r="N279" s="227" t="s">
        <v>47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0.065000000000000002</v>
      </c>
      <c r="T279" s="229">
        <f>S279*H279</f>
        <v>2.7523600000000004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162</v>
      </c>
      <c r="AT279" s="230" t="s">
        <v>157</v>
      </c>
      <c r="AU279" s="230" t="s">
        <v>92</v>
      </c>
      <c r="AY279" s="17" t="s">
        <v>155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90</v>
      </c>
      <c r="BK279" s="231">
        <f>ROUND(I279*H279,2)</f>
        <v>0</v>
      </c>
      <c r="BL279" s="17" t="s">
        <v>162</v>
      </c>
      <c r="BM279" s="230" t="s">
        <v>1210</v>
      </c>
    </row>
    <row r="280" s="14" customFormat="1">
      <c r="A280" s="14"/>
      <c r="B280" s="243"/>
      <c r="C280" s="244"/>
      <c r="D280" s="234" t="s">
        <v>164</v>
      </c>
      <c r="E280" s="245" t="s">
        <v>1</v>
      </c>
      <c r="F280" s="246" t="s">
        <v>1211</v>
      </c>
      <c r="G280" s="244"/>
      <c r="H280" s="247">
        <v>42.344000000000001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164</v>
      </c>
      <c r="AU280" s="253" t="s">
        <v>92</v>
      </c>
      <c r="AV280" s="14" t="s">
        <v>92</v>
      </c>
      <c r="AW280" s="14" t="s">
        <v>39</v>
      </c>
      <c r="AX280" s="14" t="s">
        <v>90</v>
      </c>
      <c r="AY280" s="253" t="s">
        <v>155</v>
      </c>
    </row>
    <row r="281" s="2" customFormat="1" ht="24.15" customHeight="1">
      <c r="A281" s="39"/>
      <c r="B281" s="40"/>
      <c r="C281" s="219" t="s">
        <v>554</v>
      </c>
      <c r="D281" s="219" t="s">
        <v>157</v>
      </c>
      <c r="E281" s="220" t="s">
        <v>1212</v>
      </c>
      <c r="F281" s="221" t="s">
        <v>1213</v>
      </c>
      <c r="G281" s="222" t="s">
        <v>160</v>
      </c>
      <c r="H281" s="223">
        <v>42.344000000000001</v>
      </c>
      <c r="I281" s="224"/>
      <c r="J281" s="225">
        <f>ROUND(I281*H281,2)</f>
        <v>0</v>
      </c>
      <c r="K281" s="221" t="s">
        <v>161</v>
      </c>
      <c r="L281" s="45"/>
      <c r="M281" s="226" t="s">
        <v>1</v>
      </c>
      <c r="N281" s="227" t="s">
        <v>47</v>
      </c>
      <c r="O281" s="92"/>
      <c r="P281" s="228">
        <f>O281*H281</f>
        <v>0</v>
      </c>
      <c r="Q281" s="228">
        <v>0.0050600000000000003</v>
      </c>
      <c r="R281" s="228">
        <f>Q281*H281</f>
        <v>0.21426064000000003</v>
      </c>
      <c r="S281" s="228">
        <v>0.0050000000000000001</v>
      </c>
      <c r="T281" s="229">
        <f>S281*H281</f>
        <v>0.21172000000000002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162</v>
      </c>
      <c r="AT281" s="230" t="s">
        <v>157</v>
      </c>
      <c r="AU281" s="230" t="s">
        <v>92</v>
      </c>
      <c r="AY281" s="17" t="s">
        <v>155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90</v>
      </c>
      <c r="BK281" s="231">
        <f>ROUND(I281*H281,2)</f>
        <v>0</v>
      </c>
      <c r="BL281" s="17" t="s">
        <v>162</v>
      </c>
      <c r="BM281" s="230" t="s">
        <v>1214</v>
      </c>
    </row>
    <row r="282" s="2" customFormat="1" ht="21.75" customHeight="1">
      <c r="A282" s="39"/>
      <c r="B282" s="40"/>
      <c r="C282" s="219" t="s">
        <v>558</v>
      </c>
      <c r="D282" s="219" t="s">
        <v>157</v>
      </c>
      <c r="E282" s="220" t="s">
        <v>1215</v>
      </c>
      <c r="F282" s="221" t="s">
        <v>1216</v>
      </c>
      <c r="G282" s="222" t="s">
        <v>195</v>
      </c>
      <c r="H282" s="223">
        <v>0.59999999999999998</v>
      </c>
      <c r="I282" s="224"/>
      <c r="J282" s="225">
        <f>ROUND(I282*H282,2)</f>
        <v>0</v>
      </c>
      <c r="K282" s="221" t="s">
        <v>161</v>
      </c>
      <c r="L282" s="45"/>
      <c r="M282" s="226" t="s">
        <v>1</v>
      </c>
      <c r="N282" s="227" t="s">
        <v>47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162</v>
      </c>
      <c r="AT282" s="230" t="s">
        <v>157</v>
      </c>
      <c r="AU282" s="230" t="s">
        <v>92</v>
      </c>
      <c r="AY282" s="17" t="s">
        <v>155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90</v>
      </c>
      <c r="BK282" s="231">
        <f>ROUND(I282*H282,2)</f>
        <v>0</v>
      </c>
      <c r="BL282" s="17" t="s">
        <v>162</v>
      </c>
      <c r="BM282" s="230" t="s">
        <v>1217</v>
      </c>
    </row>
    <row r="283" s="14" customFormat="1">
      <c r="A283" s="14"/>
      <c r="B283" s="243"/>
      <c r="C283" s="244"/>
      <c r="D283" s="234" t="s">
        <v>164</v>
      </c>
      <c r="E283" s="245" t="s">
        <v>1</v>
      </c>
      <c r="F283" s="246" t="s">
        <v>1218</v>
      </c>
      <c r="G283" s="244"/>
      <c r="H283" s="247">
        <v>0.59999999999999998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164</v>
      </c>
      <c r="AU283" s="253" t="s">
        <v>92</v>
      </c>
      <c r="AV283" s="14" t="s">
        <v>92</v>
      </c>
      <c r="AW283" s="14" t="s">
        <v>39</v>
      </c>
      <c r="AX283" s="14" t="s">
        <v>90</v>
      </c>
      <c r="AY283" s="253" t="s">
        <v>155</v>
      </c>
    </row>
    <row r="284" s="2" customFormat="1" ht="24.15" customHeight="1">
      <c r="A284" s="39"/>
      <c r="B284" s="40"/>
      <c r="C284" s="219" t="s">
        <v>563</v>
      </c>
      <c r="D284" s="219" t="s">
        <v>157</v>
      </c>
      <c r="E284" s="220" t="s">
        <v>1219</v>
      </c>
      <c r="F284" s="221" t="s">
        <v>1220</v>
      </c>
      <c r="G284" s="222" t="s">
        <v>195</v>
      </c>
      <c r="H284" s="223">
        <v>0.59999999999999998</v>
      </c>
      <c r="I284" s="224"/>
      <c r="J284" s="225">
        <f>ROUND(I284*H284,2)</f>
        <v>0</v>
      </c>
      <c r="K284" s="221" t="s">
        <v>161</v>
      </c>
      <c r="L284" s="45"/>
      <c r="M284" s="226" t="s">
        <v>1</v>
      </c>
      <c r="N284" s="227" t="s">
        <v>47</v>
      </c>
      <c r="O284" s="92"/>
      <c r="P284" s="228">
        <f>O284*H284</f>
        <v>0</v>
      </c>
      <c r="Q284" s="228">
        <v>0.50375000000000003</v>
      </c>
      <c r="R284" s="228">
        <f>Q284*H284</f>
        <v>0.30225000000000002</v>
      </c>
      <c r="S284" s="228">
        <v>2.5</v>
      </c>
      <c r="T284" s="229">
        <f>S284*H284</f>
        <v>1.5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162</v>
      </c>
      <c r="AT284" s="230" t="s">
        <v>157</v>
      </c>
      <c r="AU284" s="230" t="s">
        <v>92</v>
      </c>
      <c r="AY284" s="17" t="s">
        <v>155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90</v>
      </c>
      <c r="BK284" s="231">
        <f>ROUND(I284*H284,2)</f>
        <v>0</v>
      </c>
      <c r="BL284" s="17" t="s">
        <v>162</v>
      </c>
      <c r="BM284" s="230" t="s">
        <v>1221</v>
      </c>
    </row>
    <row r="285" s="2" customFormat="1" ht="24.15" customHeight="1">
      <c r="A285" s="39"/>
      <c r="B285" s="40"/>
      <c r="C285" s="219" t="s">
        <v>572</v>
      </c>
      <c r="D285" s="219" t="s">
        <v>157</v>
      </c>
      <c r="E285" s="220" t="s">
        <v>699</v>
      </c>
      <c r="F285" s="221" t="s">
        <v>700</v>
      </c>
      <c r="G285" s="222" t="s">
        <v>160</v>
      </c>
      <c r="H285" s="223">
        <v>42.344000000000001</v>
      </c>
      <c r="I285" s="224"/>
      <c r="J285" s="225">
        <f>ROUND(I285*H285,2)</f>
        <v>0</v>
      </c>
      <c r="K285" s="221" t="s">
        <v>161</v>
      </c>
      <c r="L285" s="45"/>
      <c r="M285" s="226" t="s">
        <v>1</v>
      </c>
      <c r="N285" s="227" t="s">
        <v>47</v>
      </c>
      <c r="O285" s="92"/>
      <c r="P285" s="228">
        <f>O285*H285</f>
        <v>0</v>
      </c>
      <c r="Q285" s="228">
        <v>0.078163999999999997</v>
      </c>
      <c r="R285" s="228">
        <f>Q285*H285</f>
        <v>3.3097764160000001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162</v>
      </c>
      <c r="AT285" s="230" t="s">
        <v>157</v>
      </c>
      <c r="AU285" s="230" t="s">
        <v>92</v>
      </c>
      <c r="AY285" s="17" t="s">
        <v>155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90</v>
      </c>
      <c r="BK285" s="231">
        <f>ROUND(I285*H285,2)</f>
        <v>0</v>
      </c>
      <c r="BL285" s="17" t="s">
        <v>162</v>
      </c>
      <c r="BM285" s="230" t="s">
        <v>1222</v>
      </c>
    </row>
    <row r="286" s="14" customFormat="1">
      <c r="A286" s="14"/>
      <c r="B286" s="243"/>
      <c r="C286" s="244"/>
      <c r="D286" s="234" t="s">
        <v>164</v>
      </c>
      <c r="E286" s="245" t="s">
        <v>1</v>
      </c>
      <c r="F286" s="246" t="s">
        <v>1223</v>
      </c>
      <c r="G286" s="244"/>
      <c r="H286" s="247">
        <v>42.344000000000001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164</v>
      </c>
      <c r="AU286" s="253" t="s">
        <v>92</v>
      </c>
      <c r="AV286" s="14" t="s">
        <v>92</v>
      </c>
      <c r="AW286" s="14" t="s">
        <v>39</v>
      </c>
      <c r="AX286" s="14" t="s">
        <v>90</v>
      </c>
      <c r="AY286" s="253" t="s">
        <v>155</v>
      </c>
    </row>
    <row r="287" s="2" customFormat="1" ht="24.15" customHeight="1">
      <c r="A287" s="39"/>
      <c r="B287" s="40"/>
      <c r="C287" s="219" t="s">
        <v>578</v>
      </c>
      <c r="D287" s="219" t="s">
        <v>157</v>
      </c>
      <c r="E287" s="220" t="s">
        <v>1224</v>
      </c>
      <c r="F287" s="221" t="s">
        <v>1225</v>
      </c>
      <c r="G287" s="222" t="s">
        <v>160</v>
      </c>
      <c r="H287" s="223">
        <v>42.344000000000001</v>
      </c>
      <c r="I287" s="224"/>
      <c r="J287" s="225">
        <f>ROUND(I287*H287,2)</f>
        <v>0</v>
      </c>
      <c r="K287" s="221" t="s">
        <v>161</v>
      </c>
      <c r="L287" s="45"/>
      <c r="M287" s="226" t="s">
        <v>1</v>
      </c>
      <c r="N287" s="227" t="s">
        <v>47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162</v>
      </c>
      <c r="AT287" s="230" t="s">
        <v>157</v>
      </c>
      <c r="AU287" s="230" t="s">
        <v>92</v>
      </c>
      <c r="AY287" s="17" t="s">
        <v>155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90</v>
      </c>
      <c r="BK287" s="231">
        <f>ROUND(I287*H287,2)</f>
        <v>0</v>
      </c>
      <c r="BL287" s="17" t="s">
        <v>162</v>
      </c>
      <c r="BM287" s="230" t="s">
        <v>1226</v>
      </c>
    </row>
    <row r="288" s="2" customFormat="1" ht="33" customHeight="1">
      <c r="A288" s="39"/>
      <c r="B288" s="40"/>
      <c r="C288" s="219" t="s">
        <v>586</v>
      </c>
      <c r="D288" s="219" t="s">
        <v>157</v>
      </c>
      <c r="E288" s="220" t="s">
        <v>1227</v>
      </c>
      <c r="F288" s="221" t="s">
        <v>1228</v>
      </c>
      <c r="G288" s="222" t="s">
        <v>182</v>
      </c>
      <c r="H288" s="223">
        <v>25.5</v>
      </c>
      <c r="I288" s="224"/>
      <c r="J288" s="225">
        <f>ROUND(I288*H288,2)</f>
        <v>0</v>
      </c>
      <c r="K288" s="221" t="s">
        <v>161</v>
      </c>
      <c r="L288" s="45"/>
      <c r="M288" s="226" t="s">
        <v>1</v>
      </c>
      <c r="N288" s="227" t="s">
        <v>47</v>
      </c>
      <c r="O288" s="92"/>
      <c r="P288" s="228">
        <f>O288*H288</f>
        <v>0</v>
      </c>
      <c r="Q288" s="228">
        <v>0.00039149999999999998</v>
      </c>
      <c r="R288" s="228">
        <f>Q288*H288</f>
        <v>0.0099832499999999991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162</v>
      </c>
      <c r="AT288" s="230" t="s">
        <v>157</v>
      </c>
      <c r="AU288" s="230" t="s">
        <v>92</v>
      </c>
      <c r="AY288" s="17" t="s">
        <v>155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90</v>
      </c>
      <c r="BK288" s="231">
        <f>ROUND(I288*H288,2)</f>
        <v>0</v>
      </c>
      <c r="BL288" s="17" t="s">
        <v>162</v>
      </c>
      <c r="BM288" s="230" t="s">
        <v>1229</v>
      </c>
    </row>
    <row r="289" s="14" customFormat="1">
      <c r="A289" s="14"/>
      <c r="B289" s="243"/>
      <c r="C289" s="244"/>
      <c r="D289" s="234" t="s">
        <v>164</v>
      </c>
      <c r="E289" s="245" t="s">
        <v>1</v>
      </c>
      <c r="F289" s="246" t="s">
        <v>1230</v>
      </c>
      <c r="G289" s="244"/>
      <c r="H289" s="247">
        <v>25.5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164</v>
      </c>
      <c r="AU289" s="253" t="s">
        <v>92</v>
      </c>
      <c r="AV289" s="14" t="s">
        <v>92</v>
      </c>
      <c r="AW289" s="14" t="s">
        <v>39</v>
      </c>
      <c r="AX289" s="14" t="s">
        <v>90</v>
      </c>
      <c r="AY289" s="253" t="s">
        <v>155</v>
      </c>
    </row>
    <row r="290" s="2" customFormat="1" ht="33" customHeight="1">
      <c r="A290" s="39"/>
      <c r="B290" s="40"/>
      <c r="C290" s="219" t="s">
        <v>590</v>
      </c>
      <c r="D290" s="219" t="s">
        <v>157</v>
      </c>
      <c r="E290" s="220" t="s">
        <v>1231</v>
      </c>
      <c r="F290" s="221" t="s">
        <v>1232</v>
      </c>
      <c r="G290" s="222" t="s">
        <v>182</v>
      </c>
      <c r="H290" s="223">
        <v>25.199999999999999</v>
      </c>
      <c r="I290" s="224"/>
      <c r="J290" s="225">
        <f>ROUND(I290*H290,2)</f>
        <v>0</v>
      </c>
      <c r="K290" s="221" t="s">
        <v>161</v>
      </c>
      <c r="L290" s="45"/>
      <c r="M290" s="226" t="s">
        <v>1</v>
      </c>
      <c r="N290" s="227" t="s">
        <v>47</v>
      </c>
      <c r="O290" s="92"/>
      <c r="P290" s="228">
        <f>O290*H290</f>
        <v>0</v>
      </c>
      <c r="Q290" s="228">
        <v>0.00175048</v>
      </c>
      <c r="R290" s="228">
        <f>Q290*H290</f>
        <v>0.044112095999999996</v>
      </c>
      <c r="S290" s="228">
        <v>0.002</v>
      </c>
      <c r="T290" s="229">
        <f>S290*H290</f>
        <v>0.0504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162</v>
      </c>
      <c r="AT290" s="230" t="s">
        <v>157</v>
      </c>
      <c r="AU290" s="230" t="s">
        <v>92</v>
      </c>
      <c r="AY290" s="17" t="s">
        <v>155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90</v>
      </c>
      <c r="BK290" s="231">
        <f>ROUND(I290*H290,2)</f>
        <v>0</v>
      </c>
      <c r="BL290" s="17" t="s">
        <v>162</v>
      </c>
      <c r="BM290" s="230" t="s">
        <v>1233</v>
      </c>
    </row>
    <row r="291" s="14" customFormat="1">
      <c r="A291" s="14"/>
      <c r="B291" s="243"/>
      <c r="C291" s="244"/>
      <c r="D291" s="234" t="s">
        <v>164</v>
      </c>
      <c r="E291" s="245" t="s">
        <v>1</v>
      </c>
      <c r="F291" s="246" t="s">
        <v>1234</v>
      </c>
      <c r="G291" s="244"/>
      <c r="H291" s="247">
        <v>25.199999999999999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164</v>
      </c>
      <c r="AU291" s="253" t="s">
        <v>92</v>
      </c>
      <c r="AV291" s="14" t="s">
        <v>92</v>
      </c>
      <c r="AW291" s="14" t="s">
        <v>39</v>
      </c>
      <c r="AX291" s="14" t="s">
        <v>90</v>
      </c>
      <c r="AY291" s="253" t="s">
        <v>155</v>
      </c>
    </row>
    <row r="292" s="2" customFormat="1" ht="33" customHeight="1">
      <c r="A292" s="39"/>
      <c r="B292" s="40"/>
      <c r="C292" s="219" t="s">
        <v>596</v>
      </c>
      <c r="D292" s="219" t="s">
        <v>157</v>
      </c>
      <c r="E292" s="220" t="s">
        <v>1235</v>
      </c>
      <c r="F292" s="221" t="s">
        <v>1236</v>
      </c>
      <c r="G292" s="222" t="s">
        <v>182</v>
      </c>
      <c r="H292" s="223">
        <v>4</v>
      </c>
      <c r="I292" s="224"/>
      <c r="J292" s="225">
        <f>ROUND(I292*H292,2)</f>
        <v>0</v>
      </c>
      <c r="K292" s="221" t="s">
        <v>161</v>
      </c>
      <c r="L292" s="45"/>
      <c r="M292" s="226" t="s">
        <v>1</v>
      </c>
      <c r="N292" s="227" t="s">
        <v>47</v>
      </c>
      <c r="O292" s="92"/>
      <c r="P292" s="228">
        <f>O292*H292</f>
        <v>0</v>
      </c>
      <c r="Q292" s="228">
        <v>0.0078200000000000006</v>
      </c>
      <c r="R292" s="228">
        <f>Q292*H292</f>
        <v>0.031280000000000002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162</v>
      </c>
      <c r="AT292" s="230" t="s">
        <v>157</v>
      </c>
      <c r="AU292" s="230" t="s">
        <v>92</v>
      </c>
      <c r="AY292" s="17" t="s">
        <v>155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90</v>
      </c>
      <c r="BK292" s="231">
        <f>ROUND(I292*H292,2)</f>
        <v>0</v>
      </c>
      <c r="BL292" s="17" t="s">
        <v>162</v>
      </c>
      <c r="BM292" s="230" t="s">
        <v>1237</v>
      </c>
    </row>
    <row r="293" s="14" customFormat="1">
      <c r="A293" s="14"/>
      <c r="B293" s="243"/>
      <c r="C293" s="244"/>
      <c r="D293" s="234" t="s">
        <v>164</v>
      </c>
      <c r="E293" s="245" t="s">
        <v>1</v>
      </c>
      <c r="F293" s="246" t="s">
        <v>1238</v>
      </c>
      <c r="G293" s="244"/>
      <c r="H293" s="247">
        <v>4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164</v>
      </c>
      <c r="AU293" s="253" t="s">
        <v>92</v>
      </c>
      <c r="AV293" s="14" t="s">
        <v>92</v>
      </c>
      <c r="AW293" s="14" t="s">
        <v>39</v>
      </c>
      <c r="AX293" s="14" t="s">
        <v>90</v>
      </c>
      <c r="AY293" s="253" t="s">
        <v>155</v>
      </c>
    </row>
    <row r="294" s="2" customFormat="1" ht="24.15" customHeight="1">
      <c r="A294" s="39"/>
      <c r="B294" s="40"/>
      <c r="C294" s="219" t="s">
        <v>602</v>
      </c>
      <c r="D294" s="219" t="s">
        <v>157</v>
      </c>
      <c r="E294" s="220" t="s">
        <v>1239</v>
      </c>
      <c r="F294" s="221" t="s">
        <v>1240</v>
      </c>
      <c r="G294" s="222" t="s">
        <v>347</v>
      </c>
      <c r="H294" s="223">
        <v>10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47</v>
      </c>
      <c r="O294" s="92"/>
      <c r="P294" s="228">
        <f>O294*H294</f>
        <v>0</v>
      </c>
      <c r="Q294" s="228">
        <v>0.099279999999999993</v>
      </c>
      <c r="R294" s="228">
        <f>Q294*H294</f>
        <v>0.9927999999999999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162</v>
      </c>
      <c r="AT294" s="230" t="s">
        <v>157</v>
      </c>
      <c r="AU294" s="230" t="s">
        <v>92</v>
      </c>
      <c r="AY294" s="17" t="s">
        <v>155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90</v>
      </c>
      <c r="BK294" s="231">
        <f>ROUND(I294*H294,2)</f>
        <v>0</v>
      </c>
      <c r="BL294" s="17" t="s">
        <v>162</v>
      </c>
      <c r="BM294" s="230" t="s">
        <v>1241</v>
      </c>
    </row>
    <row r="295" s="12" customFormat="1" ht="22.8" customHeight="1">
      <c r="A295" s="12"/>
      <c r="B295" s="203"/>
      <c r="C295" s="204"/>
      <c r="D295" s="205" t="s">
        <v>81</v>
      </c>
      <c r="E295" s="217" t="s">
        <v>724</v>
      </c>
      <c r="F295" s="217" t="s">
        <v>725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SUM(P296:P306)</f>
        <v>0</v>
      </c>
      <c r="Q295" s="211"/>
      <c r="R295" s="212">
        <f>SUM(R296:R306)</f>
        <v>0</v>
      </c>
      <c r="S295" s="211"/>
      <c r="T295" s="213">
        <f>SUM(T296:T306)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90</v>
      </c>
      <c r="AT295" s="215" t="s">
        <v>81</v>
      </c>
      <c r="AU295" s="215" t="s">
        <v>90</v>
      </c>
      <c r="AY295" s="214" t="s">
        <v>155</v>
      </c>
      <c r="BK295" s="216">
        <f>SUM(BK296:BK306)</f>
        <v>0</v>
      </c>
    </row>
    <row r="296" s="2" customFormat="1" ht="21.75" customHeight="1">
      <c r="A296" s="39"/>
      <c r="B296" s="40"/>
      <c r="C296" s="219" t="s">
        <v>607</v>
      </c>
      <c r="D296" s="219" t="s">
        <v>157</v>
      </c>
      <c r="E296" s="220" t="s">
        <v>1242</v>
      </c>
      <c r="F296" s="221" t="s">
        <v>1243</v>
      </c>
      <c r="G296" s="222" t="s">
        <v>347</v>
      </c>
      <c r="H296" s="223">
        <v>8</v>
      </c>
      <c r="I296" s="224"/>
      <c r="J296" s="225">
        <f>ROUND(I296*H296,2)</f>
        <v>0</v>
      </c>
      <c r="K296" s="221" t="s">
        <v>161</v>
      </c>
      <c r="L296" s="45"/>
      <c r="M296" s="226" t="s">
        <v>1</v>
      </c>
      <c r="N296" s="227" t="s">
        <v>47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162</v>
      </c>
      <c r="AT296" s="230" t="s">
        <v>157</v>
      </c>
      <c r="AU296" s="230" t="s">
        <v>92</v>
      </c>
      <c r="AY296" s="17" t="s">
        <v>155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90</v>
      </c>
      <c r="BK296" s="231">
        <f>ROUND(I296*H296,2)</f>
        <v>0</v>
      </c>
      <c r="BL296" s="17" t="s">
        <v>162</v>
      </c>
      <c r="BM296" s="230" t="s">
        <v>1244</v>
      </c>
    </row>
    <row r="297" s="14" customFormat="1">
      <c r="A297" s="14"/>
      <c r="B297" s="243"/>
      <c r="C297" s="244"/>
      <c r="D297" s="234" t="s">
        <v>164</v>
      </c>
      <c r="E297" s="245" t="s">
        <v>1</v>
      </c>
      <c r="F297" s="246" t="s">
        <v>1245</v>
      </c>
      <c r="G297" s="244"/>
      <c r="H297" s="247">
        <v>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164</v>
      </c>
      <c r="AU297" s="253" t="s">
        <v>92</v>
      </c>
      <c r="AV297" s="14" t="s">
        <v>92</v>
      </c>
      <c r="AW297" s="14" t="s">
        <v>39</v>
      </c>
      <c r="AX297" s="14" t="s">
        <v>90</v>
      </c>
      <c r="AY297" s="253" t="s">
        <v>155</v>
      </c>
    </row>
    <row r="298" s="2" customFormat="1" ht="24.15" customHeight="1">
      <c r="A298" s="39"/>
      <c r="B298" s="40"/>
      <c r="C298" s="219" t="s">
        <v>612</v>
      </c>
      <c r="D298" s="219" t="s">
        <v>157</v>
      </c>
      <c r="E298" s="220" t="s">
        <v>1246</v>
      </c>
      <c r="F298" s="221" t="s">
        <v>1247</v>
      </c>
      <c r="G298" s="222" t="s">
        <v>217</v>
      </c>
      <c r="H298" s="223">
        <v>1.04</v>
      </c>
      <c r="I298" s="224"/>
      <c r="J298" s="225">
        <f>ROUND(I298*H298,2)</f>
        <v>0</v>
      </c>
      <c r="K298" s="221" t="s">
        <v>1</v>
      </c>
      <c r="L298" s="45"/>
      <c r="M298" s="226" t="s">
        <v>1</v>
      </c>
      <c r="N298" s="227" t="s">
        <v>47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162</v>
      </c>
      <c r="AT298" s="230" t="s">
        <v>157</v>
      </c>
      <c r="AU298" s="230" t="s">
        <v>92</v>
      </c>
      <c r="AY298" s="17" t="s">
        <v>155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90</v>
      </c>
      <c r="BK298" s="231">
        <f>ROUND(I298*H298,2)</f>
        <v>0</v>
      </c>
      <c r="BL298" s="17" t="s">
        <v>162</v>
      </c>
      <c r="BM298" s="230" t="s">
        <v>1248</v>
      </c>
    </row>
    <row r="299" s="14" customFormat="1">
      <c r="A299" s="14"/>
      <c r="B299" s="243"/>
      <c r="C299" s="244"/>
      <c r="D299" s="234" t="s">
        <v>164</v>
      </c>
      <c r="E299" s="245" t="s">
        <v>1</v>
      </c>
      <c r="F299" s="246" t="s">
        <v>1249</v>
      </c>
      <c r="G299" s="244"/>
      <c r="H299" s="247">
        <v>1.04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164</v>
      </c>
      <c r="AU299" s="253" t="s">
        <v>92</v>
      </c>
      <c r="AV299" s="14" t="s">
        <v>92</v>
      </c>
      <c r="AW299" s="14" t="s">
        <v>39</v>
      </c>
      <c r="AX299" s="14" t="s">
        <v>90</v>
      </c>
      <c r="AY299" s="253" t="s">
        <v>155</v>
      </c>
    </row>
    <row r="300" s="2" customFormat="1" ht="24.15" customHeight="1">
      <c r="A300" s="39"/>
      <c r="B300" s="40"/>
      <c r="C300" s="219" t="s">
        <v>622</v>
      </c>
      <c r="D300" s="219" t="s">
        <v>157</v>
      </c>
      <c r="E300" s="220" t="s">
        <v>744</v>
      </c>
      <c r="F300" s="221" t="s">
        <v>745</v>
      </c>
      <c r="G300" s="222" t="s">
        <v>217</v>
      </c>
      <c r="H300" s="223">
        <v>54.398000000000003</v>
      </c>
      <c r="I300" s="224"/>
      <c r="J300" s="225">
        <f>ROUND(I300*H300,2)</f>
        <v>0</v>
      </c>
      <c r="K300" s="221" t="s">
        <v>161</v>
      </c>
      <c r="L300" s="45"/>
      <c r="M300" s="226" t="s">
        <v>1</v>
      </c>
      <c r="N300" s="227" t="s">
        <v>47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162</v>
      </c>
      <c r="AT300" s="230" t="s">
        <v>157</v>
      </c>
      <c r="AU300" s="230" t="s">
        <v>92</v>
      </c>
      <c r="AY300" s="17" t="s">
        <v>155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90</v>
      </c>
      <c r="BK300" s="231">
        <f>ROUND(I300*H300,2)</f>
        <v>0</v>
      </c>
      <c r="BL300" s="17" t="s">
        <v>162</v>
      </c>
      <c r="BM300" s="230" t="s">
        <v>1250</v>
      </c>
    </row>
    <row r="301" s="14" customFormat="1">
      <c r="A301" s="14"/>
      <c r="B301" s="243"/>
      <c r="C301" s="244"/>
      <c r="D301" s="234" t="s">
        <v>164</v>
      </c>
      <c r="E301" s="245" t="s">
        <v>1</v>
      </c>
      <c r="F301" s="246" t="s">
        <v>1251</v>
      </c>
      <c r="G301" s="244"/>
      <c r="H301" s="247">
        <v>54.398000000000003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164</v>
      </c>
      <c r="AU301" s="253" t="s">
        <v>92</v>
      </c>
      <c r="AV301" s="14" t="s">
        <v>92</v>
      </c>
      <c r="AW301" s="14" t="s">
        <v>39</v>
      </c>
      <c r="AX301" s="14" t="s">
        <v>90</v>
      </c>
      <c r="AY301" s="253" t="s">
        <v>155</v>
      </c>
    </row>
    <row r="302" s="2" customFormat="1" ht="24.15" customHeight="1">
      <c r="A302" s="39"/>
      <c r="B302" s="40"/>
      <c r="C302" s="219" t="s">
        <v>627</v>
      </c>
      <c r="D302" s="219" t="s">
        <v>157</v>
      </c>
      <c r="E302" s="220" t="s">
        <v>735</v>
      </c>
      <c r="F302" s="221" t="s">
        <v>736</v>
      </c>
      <c r="G302" s="222" t="s">
        <v>217</v>
      </c>
      <c r="H302" s="223">
        <v>54.398000000000003</v>
      </c>
      <c r="I302" s="224"/>
      <c r="J302" s="225">
        <f>ROUND(I302*H302,2)</f>
        <v>0</v>
      </c>
      <c r="K302" s="221" t="s">
        <v>161</v>
      </c>
      <c r="L302" s="45"/>
      <c r="M302" s="226" t="s">
        <v>1</v>
      </c>
      <c r="N302" s="227" t="s">
        <v>47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162</v>
      </c>
      <c r="AT302" s="230" t="s">
        <v>157</v>
      </c>
      <c r="AU302" s="230" t="s">
        <v>92</v>
      </c>
      <c r="AY302" s="17" t="s">
        <v>155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90</v>
      </c>
      <c r="BK302" s="231">
        <f>ROUND(I302*H302,2)</f>
        <v>0</v>
      </c>
      <c r="BL302" s="17" t="s">
        <v>162</v>
      </c>
      <c r="BM302" s="230" t="s">
        <v>1252</v>
      </c>
    </row>
    <row r="303" s="2" customFormat="1" ht="16.5" customHeight="1">
      <c r="A303" s="39"/>
      <c r="B303" s="40"/>
      <c r="C303" s="219" t="s">
        <v>632</v>
      </c>
      <c r="D303" s="219" t="s">
        <v>157</v>
      </c>
      <c r="E303" s="220" t="s">
        <v>739</v>
      </c>
      <c r="F303" s="221" t="s">
        <v>740</v>
      </c>
      <c r="G303" s="222" t="s">
        <v>217</v>
      </c>
      <c r="H303" s="223">
        <v>1087.96</v>
      </c>
      <c r="I303" s="224"/>
      <c r="J303" s="225">
        <f>ROUND(I303*H303,2)</f>
        <v>0</v>
      </c>
      <c r="K303" s="221" t="s">
        <v>161</v>
      </c>
      <c r="L303" s="45"/>
      <c r="M303" s="226" t="s">
        <v>1</v>
      </c>
      <c r="N303" s="227" t="s">
        <v>47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162</v>
      </c>
      <c r="AT303" s="230" t="s">
        <v>157</v>
      </c>
      <c r="AU303" s="230" t="s">
        <v>92</v>
      </c>
      <c r="AY303" s="17" t="s">
        <v>155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90</v>
      </c>
      <c r="BK303" s="231">
        <f>ROUND(I303*H303,2)</f>
        <v>0</v>
      </c>
      <c r="BL303" s="17" t="s">
        <v>162</v>
      </c>
      <c r="BM303" s="230" t="s">
        <v>1253</v>
      </c>
    </row>
    <row r="304" s="14" customFormat="1">
      <c r="A304" s="14"/>
      <c r="B304" s="243"/>
      <c r="C304" s="244"/>
      <c r="D304" s="234" t="s">
        <v>164</v>
      </c>
      <c r="E304" s="245" t="s">
        <v>1</v>
      </c>
      <c r="F304" s="246" t="s">
        <v>1254</v>
      </c>
      <c r="G304" s="244"/>
      <c r="H304" s="247">
        <v>54.398000000000003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164</v>
      </c>
      <c r="AU304" s="253" t="s">
        <v>92</v>
      </c>
      <c r="AV304" s="14" t="s">
        <v>92</v>
      </c>
      <c r="AW304" s="14" t="s">
        <v>39</v>
      </c>
      <c r="AX304" s="14" t="s">
        <v>82</v>
      </c>
      <c r="AY304" s="253" t="s">
        <v>155</v>
      </c>
    </row>
    <row r="305" s="14" customFormat="1">
      <c r="A305" s="14"/>
      <c r="B305" s="243"/>
      <c r="C305" s="244"/>
      <c r="D305" s="234" t="s">
        <v>164</v>
      </c>
      <c r="E305" s="245" t="s">
        <v>1</v>
      </c>
      <c r="F305" s="246" t="s">
        <v>1255</v>
      </c>
      <c r="G305" s="244"/>
      <c r="H305" s="247">
        <v>1087.96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164</v>
      </c>
      <c r="AU305" s="253" t="s">
        <v>92</v>
      </c>
      <c r="AV305" s="14" t="s">
        <v>92</v>
      </c>
      <c r="AW305" s="14" t="s">
        <v>39</v>
      </c>
      <c r="AX305" s="14" t="s">
        <v>90</v>
      </c>
      <c r="AY305" s="253" t="s">
        <v>155</v>
      </c>
    </row>
    <row r="306" s="2" customFormat="1" ht="24.15" customHeight="1">
      <c r="A306" s="39"/>
      <c r="B306" s="40"/>
      <c r="C306" s="219" t="s">
        <v>638</v>
      </c>
      <c r="D306" s="219" t="s">
        <v>157</v>
      </c>
      <c r="E306" s="220" t="s">
        <v>1256</v>
      </c>
      <c r="F306" s="221" t="s">
        <v>243</v>
      </c>
      <c r="G306" s="222" t="s">
        <v>217</v>
      </c>
      <c r="H306" s="223">
        <v>54.398000000000003</v>
      </c>
      <c r="I306" s="224"/>
      <c r="J306" s="225">
        <f>ROUND(I306*H306,2)</f>
        <v>0</v>
      </c>
      <c r="K306" s="221" t="s">
        <v>161</v>
      </c>
      <c r="L306" s="45"/>
      <c r="M306" s="226" t="s">
        <v>1</v>
      </c>
      <c r="N306" s="227" t="s">
        <v>47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162</v>
      </c>
      <c r="AT306" s="230" t="s">
        <v>157</v>
      </c>
      <c r="AU306" s="230" t="s">
        <v>92</v>
      </c>
      <c r="AY306" s="17" t="s">
        <v>155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90</v>
      </c>
      <c r="BK306" s="231">
        <f>ROUND(I306*H306,2)</f>
        <v>0</v>
      </c>
      <c r="BL306" s="17" t="s">
        <v>162</v>
      </c>
      <c r="BM306" s="230" t="s">
        <v>1257</v>
      </c>
    </row>
    <row r="307" s="12" customFormat="1" ht="22.8" customHeight="1">
      <c r="A307" s="12"/>
      <c r="B307" s="203"/>
      <c r="C307" s="204"/>
      <c r="D307" s="205" t="s">
        <v>81</v>
      </c>
      <c r="E307" s="217" t="s">
        <v>747</v>
      </c>
      <c r="F307" s="217" t="s">
        <v>748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P308</f>
        <v>0</v>
      </c>
      <c r="Q307" s="211"/>
      <c r="R307" s="212">
        <f>R308</f>
        <v>0</v>
      </c>
      <c r="S307" s="211"/>
      <c r="T307" s="213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90</v>
      </c>
      <c r="AT307" s="215" t="s">
        <v>81</v>
      </c>
      <c r="AU307" s="215" t="s">
        <v>90</v>
      </c>
      <c r="AY307" s="214" t="s">
        <v>155</v>
      </c>
      <c r="BK307" s="216">
        <f>BK308</f>
        <v>0</v>
      </c>
    </row>
    <row r="308" s="2" customFormat="1" ht="24.15" customHeight="1">
      <c r="A308" s="39"/>
      <c r="B308" s="40"/>
      <c r="C308" s="219" t="s">
        <v>643</v>
      </c>
      <c r="D308" s="219" t="s">
        <v>157</v>
      </c>
      <c r="E308" s="220" t="s">
        <v>1258</v>
      </c>
      <c r="F308" s="221" t="s">
        <v>1259</v>
      </c>
      <c r="G308" s="222" t="s">
        <v>217</v>
      </c>
      <c r="H308" s="223">
        <v>149.65299999999999</v>
      </c>
      <c r="I308" s="224"/>
      <c r="J308" s="225">
        <f>ROUND(I308*H308,2)</f>
        <v>0</v>
      </c>
      <c r="K308" s="221" t="s">
        <v>161</v>
      </c>
      <c r="L308" s="45"/>
      <c r="M308" s="226" t="s">
        <v>1</v>
      </c>
      <c r="N308" s="227" t="s">
        <v>47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162</v>
      </c>
      <c r="AT308" s="230" t="s">
        <v>157</v>
      </c>
      <c r="AU308" s="230" t="s">
        <v>92</v>
      </c>
      <c r="AY308" s="17" t="s">
        <v>155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90</v>
      </c>
      <c r="BK308" s="231">
        <f>ROUND(I308*H308,2)</f>
        <v>0</v>
      </c>
      <c r="BL308" s="17" t="s">
        <v>162</v>
      </c>
      <c r="BM308" s="230" t="s">
        <v>1260</v>
      </c>
    </row>
    <row r="309" s="12" customFormat="1" ht="25.92" customHeight="1">
      <c r="A309" s="12"/>
      <c r="B309" s="203"/>
      <c r="C309" s="204"/>
      <c r="D309" s="205" t="s">
        <v>81</v>
      </c>
      <c r="E309" s="206" t="s">
        <v>757</v>
      </c>
      <c r="F309" s="206" t="s">
        <v>758</v>
      </c>
      <c r="G309" s="204"/>
      <c r="H309" s="204"/>
      <c r="I309" s="207"/>
      <c r="J309" s="208">
        <f>BK309</f>
        <v>0</v>
      </c>
      <c r="K309" s="204"/>
      <c r="L309" s="209"/>
      <c r="M309" s="210"/>
      <c r="N309" s="211"/>
      <c r="O309" s="211"/>
      <c r="P309" s="212">
        <f>P310+P334</f>
        <v>0</v>
      </c>
      <c r="Q309" s="211"/>
      <c r="R309" s="212">
        <f>R310+R334</f>
        <v>0.36374332929999997</v>
      </c>
      <c r="S309" s="211"/>
      <c r="T309" s="213">
        <f>T310+T334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92</v>
      </c>
      <c r="AT309" s="215" t="s">
        <v>81</v>
      </c>
      <c r="AU309" s="215" t="s">
        <v>82</v>
      </c>
      <c r="AY309" s="214" t="s">
        <v>155</v>
      </c>
      <c r="BK309" s="216">
        <f>BK310+BK334</f>
        <v>0</v>
      </c>
    </row>
    <row r="310" s="12" customFormat="1" ht="22.8" customHeight="1">
      <c r="A310" s="12"/>
      <c r="B310" s="203"/>
      <c r="C310" s="204"/>
      <c r="D310" s="205" t="s">
        <v>81</v>
      </c>
      <c r="E310" s="217" t="s">
        <v>759</v>
      </c>
      <c r="F310" s="217" t="s">
        <v>760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SUM(P311:P333)</f>
        <v>0</v>
      </c>
      <c r="Q310" s="211"/>
      <c r="R310" s="212">
        <f>SUM(R311:R333)</f>
        <v>0.11152668930000001</v>
      </c>
      <c r="S310" s="211"/>
      <c r="T310" s="213">
        <f>SUM(T311:T333)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92</v>
      </c>
      <c r="AT310" s="215" t="s">
        <v>81</v>
      </c>
      <c r="AU310" s="215" t="s">
        <v>90</v>
      </c>
      <c r="AY310" s="214" t="s">
        <v>155</v>
      </c>
      <c r="BK310" s="216">
        <f>SUM(BK311:BK333)</f>
        <v>0</v>
      </c>
    </row>
    <row r="311" s="2" customFormat="1" ht="24.15" customHeight="1">
      <c r="A311" s="39"/>
      <c r="B311" s="40"/>
      <c r="C311" s="219" t="s">
        <v>648</v>
      </c>
      <c r="D311" s="219" t="s">
        <v>157</v>
      </c>
      <c r="E311" s="220" t="s">
        <v>762</v>
      </c>
      <c r="F311" s="221" t="s">
        <v>763</v>
      </c>
      <c r="G311" s="222" t="s">
        <v>160</v>
      </c>
      <c r="H311" s="223">
        <v>5.7400000000000002</v>
      </c>
      <c r="I311" s="224"/>
      <c r="J311" s="225">
        <f>ROUND(I311*H311,2)</f>
        <v>0</v>
      </c>
      <c r="K311" s="221" t="s">
        <v>161</v>
      </c>
      <c r="L311" s="45"/>
      <c r="M311" s="226" t="s">
        <v>1</v>
      </c>
      <c r="N311" s="227" t="s">
        <v>47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259</v>
      </c>
      <c r="AT311" s="230" t="s">
        <v>157</v>
      </c>
      <c r="AU311" s="230" t="s">
        <v>92</v>
      </c>
      <c r="AY311" s="17" t="s">
        <v>155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90</v>
      </c>
      <c r="BK311" s="231">
        <f>ROUND(I311*H311,2)</f>
        <v>0</v>
      </c>
      <c r="BL311" s="17" t="s">
        <v>259</v>
      </c>
      <c r="BM311" s="230" t="s">
        <v>1261</v>
      </c>
    </row>
    <row r="312" s="14" customFormat="1">
      <c r="A312" s="14"/>
      <c r="B312" s="243"/>
      <c r="C312" s="244"/>
      <c r="D312" s="234" t="s">
        <v>164</v>
      </c>
      <c r="E312" s="245" t="s">
        <v>1</v>
      </c>
      <c r="F312" s="246" t="s">
        <v>1262</v>
      </c>
      <c r="G312" s="244"/>
      <c r="H312" s="247">
        <v>5.7400000000000002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164</v>
      </c>
      <c r="AU312" s="253" t="s">
        <v>92</v>
      </c>
      <c r="AV312" s="14" t="s">
        <v>92</v>
      </c>
      <c r="AW312" s="14" t="s">
        <v>39</v>
      </c>
      <c r="AX312" s="14" t="s">
        <v>90</v>
      </c>
      <c r="AY312" s="253" t="s">
        <v>155</v>
      </c>
    </row>
    <row r="313" s="2" customFormat="1" ht="16.5" customHeight="1">
      <c r="A313" s="39"/>
      <c r="B313" s="40"/>
      <c r="C313" s="265" t="s">
        <v>653</v>
      </c>
      <c r="D313" s="265" t="s">
        <v>254</v>
      </c>
      <c r="E313" s="266" t="s">
        <v>1263</v>
      </c>
      <c r="F313" s="267" t="s">
        <v>771</v>
      </c>
      <c r="G313" s="268" t="s">
        <v>217</v>
      </c>
      <c r="H313" s="269">
        <v>0.002</v>
      </c>
      <c r="I313" s="270"/>
      <c r="J313" s="271">
        <f>ROUND(I313*H313,2)</f>
        <v>0</v>
      </c>
      <c r="K313" s="267" t="s">
        <v>161</v>
      </c>
      <c r="L313" s="272"/>
      <c r="M313" s="273" t="s">
        <v>1</v>
      </c>
      <c r="N313" s="274" t="s">
        <v>47</v>
      </c>
      <c r="O313" s="92"/>
      <c r="P313" s="228">
        <f>O313*H313</f>
        <v>0</v>
      </c>
      <c r="Q313" s="228">
        <v>1</v>
      </c>
      <c r="R313" s="228">
        <f>Q313*H313</f>
        <v>0.002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363</v>
      </c>
      <c r="AT313" s="230" t="s">
        <v>254</v>
      </c>
      <c r="AU313" s="230" t="s">
        <v>92</v>
      </c>
      <c r="AY313" s="17" t="s">
        <v>155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90</v>
      </c>
      <c r="BK313" s="231">
        <f>ROUND(I313*H313,2)</f>
        <v>0</v>
      </c>
      <c r="BL313" s="17" t="s">
        <v>259</v>
      </c>
      <c r="BM313" s="230" t="s">
        <v>1264</v>
      </c>
    </row>
    <row r="314" s="2" customFormat="1">
      <c r="A314" s="39"/>
      <c r="B314" s="40"/>
      <c r="C314" s="41"/>
      <c r="D314" s="234" t="s">
        <v>567</v>
      </c>
      <c r="E314" s="41"/>
      <c r="F314" s="275" t="s">
        <v>773</v>
      </c>
      <c r="G314" s="41"/>
      <c r="H314" s="41"/>
      <c r="I314" s="276"/>
      <c r="J314" s="41"/>
      <c r="K314" s="41"/>
      <c r="L314" s="45"/>
      <c r="M314" s="277"/>
      <c r="N314" s="27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7" t="s">
        <v>567</v>
      </c>
      <c r="AU314" s="17" t="s">
        <v>92</v>
      </c>
    </row>
    <row r="315" s="14" customFormat="1">
      <c r="A315" s="14"/>
      <c r="B315" s="243"/>
      <c r="C315" s="244"/>
      <c r="D315" s="234" t="s">
        <v>164</v>
      </c>
      <c r="E315" s="245" t="s">
        <v>1</v>
      </c>
      <c r="F315" s="246" t="s">
        <v>1265</v>
      </c>
      <c r="G315" s="244"/>
      <c r="H315" s="247">
        <v>0.002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164</v>
      </c>
      <c r="AU315" s="253" t="s">
        <v>92</v>
      </c>
      <c r="AV315" s="14" t="s">
        <v>92</v>
      </c>
      <c r="AW315" s="14" t="s">
        <v>39</v>
      </c>
      <c r="AX315" s="14" t="s">
        <v>90</v>
      </c>
      <c r="AY315" s="253" t="s">
        <v>155</v>
      </c>
    </row>
    <row r="316" s="2" customFormat="1" ht="24.15" customHeight="1">
      <c r="A316" s="39"/>
      <c r="B316" s="40"/>
      <c r="C316" s="219" t="s">
        <v>659</v>
      </c>
      <c r="D316" s="219" t="s">
        <v>157</v>
      </c>
      <c r="E316" s="220" t="s">
        <v>1266</v>
      </c>
      <c r="F316" s="221" t="s">
        <v>1267</v>
      </c>
      <c r="G316" s="222" t="s">
        <v>160</v>
      </c>
      <c r="H316" s="223">
        <v>11.48</v>
      </c>
      <c r="I316" s="224"/>
      <c r="J316" s="225">
        <f>ROUND(I316*H316,2)</f>
        <v>0</v>
      </c>
      <c r="K316" s="221" t="s">
        <v>161</v>
      </c>
      <c r="L316" s="45"/>
      <c r="M316" s="226" t="s">
        <v>1</v>
      </c>
      <c r="N316" s="227" t="s">
        <v>47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259</v>
      </c>
      <c r="AT316" s="230" t="s">
        <v>157</v>
      </c>
      <c r="AU316" s="230" t="s">
        <v>92</v>
      </c>
      <c r="AY316" s="17" t="s">
        <v>155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90</v>
      </c>
      <c r="BK316" s="231">
        <f>ROUND(I316*H316,2)</f>
        <v>0</v>
      </c>
      <c r="BL316" s="17" t="s">
        <v>259</v>
      </c>
      <c r="BM316" s="230" t="s">
        <v>1268</v>
      </c>
    </row>
    <row r="317" s="14" customFormat="1">
      <c r="A317" s="14"/>
      <c r="B317" s="243"/>
      <c r="C317" s="244"/>
      <c r="D317" s="234" t="s">
        <v>164</v>
      </c>
      <c r="E317" s="245" t="s">
        <v>1</v>
      </c>
      <c r="F317" s="246" t="s">
        <v>1269</v>
      </c>
      <c r="G317" s="244"/>
      <c r="H317" s="247">
        <v>11.48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164</v>
      </c>
      <c r="AU317" s="253" t="s">
        <v>92</v>
      </c>
      <c r="AV317" s="14" t="s">
        <v>92</v>
      </c>
      <c r="AW317" s="14" t="s">
        <v>39</v>
      </c>
      <c r="AX317" s="14" t="s">
        <v>90</v>
      </c>
      <c r="AY317" s="253" t="s">
        <v>155</v>
      </c>
    </row>
    <row r="318" s="2" customFormat="1" ht="16.5" customHeight="1">
      <c r="A318" s="39"/>
      <c r="B318" s="40"/>
      <c r="C318" s="265" t="s">
        <v>664</v>
      </c>
      <c r="D318" s="265" t="s">
        <v>254</v>
      </c>
      <c r="E318" s="266" t="s">
        <v>1270</v>
      </c>
      <c r="F318" s="267" t="s">
        <v>1271</v>
      </c>
      <c r="G318" s="268" t="s">
        <v>217</v>
      </c>
      <c r="H318" s="269">
        <v>0.0050000000000000001</v>
      </c>
      <c r="I318" s="270"/>
      <c r="J318" s="271">
        <f>ROUND(I318*H318,2)</f>
        <v>0</v>
      </c>
      <c r="K318" s="267" t="s">
        <v>161</v>
      </c>
      <c r="L318" s="272"/>
      <c r="M318" s="273" t="s">
        <v>1</v>
      </c>
      <c r="N318" s="274" t="s">
        <v>47</v>
      </c>
      <c r="O318" s="92"/>
      <c r="P318" s="228">
        <f>O318*H318</f>
        <v>0</v>
      </c>
      <c r="Q318" s="228">
        <v>1</v>
      </c>
      <c r="R318" s="228">
        <f>Q318*H318</f>
        <v>0.0050000000000000001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363</v>
      </c>
      <c r="AT318" s="230" t="s">
        <v>254</v>
      </c>
      <c r="AU318" s="230" t="s">
        <v>92</v>
      </c>
      <c r="AY318" s="17" t="s">
        <v>155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90</v>
      </c>
      <c r="BK318" s="231">
        <f>ROUND(I318*H318,2)</f>
        <v>0</v>
      </c>
      <c r="BL318" s="17" t="s">
        <v>259</v>
      </c>
      <c r="BM318" s="230" t="s">
        <v>1272</v>
      </c>
    </row>
    <row r="319" s="2" customFormat="1">
      <c r="A319" s="39"/>
      <c r="B319" s="40"/>
      <c r="C319" s="41"/>
      <c r="D319" s="234" t="s">
        <v>567</v>
      </c>
      <c r="E319" s="41"/>
      <c r="F319" s="275" t="s">
        <v>784</v>
      </c>
      <c r="G319" s="41"/>
      <c r="H319" s="41"/>
      <c r="I319" s="276"/>
      <c r="J319" s="41"/>
      <c r="K319" s="41"/>
      <c r="L319" s="45"/>
      <c r="M319" s="277"/>
      <c r="N319" s="278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7" t="s">
        <v>567</v>
      </c>
      <c r="AU319" s="17" t="s">
        <v>92</v>
      </c>
    </row>
    <row r="320" s="14" customFormat="1">
      <c r="A320" s="14"/>
      <c r="B320" s="243"/>
      <c r="C320" s="244"/>
      <c r="D320" s="234" t="s">
        <v>164</v>
      </c>
      <c r="E320" s="245" t="s">
        <v>1</v>
      </c>
      <c r="F320" s="246" t="s">
        <v>1273</v>
      </c>
      <c r="G320" s="244"/>
      <c r="H320" s="247">
        <v>0.0050000000000000001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164</v>
      </c>
      <c r="AU320" s="253" t="s">
        <v>92</v>
      </c>
      <c r="AV320" s="14" t="s">
        <v>92</v>
      </c>
      <c r="AW320" s="14" t="s">
        <v>39</v>
      </c>
      <c r="AX320" s="14" t="s">
        <v>90</v>
      </c>
      <c r="AY320" s="253" t="s">
        <v>155</v>
      </c>
    </row>
    <row r="321" s="2" customFormat="1" ht="21.75" customHeight="1">
      <c r="A321" s="39"/>
      <c r="B321" s="40"/>
      <c r="C321" s="219" t="s">
        <v>674</v>
      </c>
      <c r="D321" s="219" t="s">
        <v>157</v>
      </c>
      <c r="E321" s="220" t="s">
        <v>1274</v>
      </c>
      <c r="F321" s="221" t="s">
        <v>1275</v>
      </c>
      <c r="G321" s="222" t="s">
        <v>160</v>
      </c>
      <c r="H321" s="223">
        <v>71.381</v>
      </c>
      <c r="I321" s="224"/>
      <c r="J321" s="225">
        <f>ROUND(I321*H321,2)</f>
        <v>0</v>
      </c>
      <c r="K321" s="221" t="s">
        <v>161</v>
      </c>
      <c r="L321" s="45"/>
      <c r="M321" s="226" t="s">
        <v>1</v>
      </c>
      <c r="N321" s="227" t="s">
        <v>47</v>
      </c>
      <c r="O321" s="92"/>
      <c r="P321" s="228">
        <f>O321*H321</f>
        <v>0</v>
      </c>
      <c r="Q321" s="228">
        <v>0.00037530000000000002</v>
      </c>
      <c r="R321" s="228">
        <f>Q321*H321</f>
        <v>0.026789289300000001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259</v>
      </c>
      <c r="AT321" s="230" t="s">
        <v>157</v>
      </c>
      <c r="AU321" s="230" t="s">
        <v>92</v>
      </c>
      <c r="AY321" s="17" t="s">
        <v>155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90</v>
      </c>
      <c r="BK321" s="231">
        <f>ROUND(I321*H321,2)</f>
        <v>0</v>
      </c>
      <c r="BL321" s="17" t="s">
        <v>259</v>
      </c>
      <c r="BM321" s="230" t="s">
        <v>1276</v>
      </c>
    </row>
    <row r="322" s="14" customFormat="1">
      <c r="A322" s="14"/>
      <c r="B322" s="243"/>
      <c r="C322" s="244"/>
      <c r="D322" s="234" t="s">
        <v>164</v>
      </c>
      <c r="E322" s="245" t="s">
        <v>1</v>
      </c>
      <c r="F322" s="246" t="s">
        <v>1277</v>
      </c>
      <c r="G322" s="244"/>
      <c r="H322" s="247">
        <v>71.381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164</v>
      </c>
      <c r="AU322" s="253" t="s">
        <v>92</v>
      </c>
      <c r="AV322" s="14" t="s">
        <v>92</v>
      </c>
      <c r="AW322" s="14" t="s">
        <v>39</v>
      </c>
      <c r="AX322" s="14" t="s">
        <v>90</v>
      </c>
      <c r="AY322" s="253" t="s">
        <v>155</v>
      </c>
    </row>
    <row r="323" s="2" customFormat="1" ht="16.5" customHeight="1">
      <c r="A323" s="39"/>
      <c r="B323" s="40"/>
      <c r="C323" s="265" t="s">
        <v>678</v>
      </c>
      <c r="D323" s="265" t="s">
        <v>254</v>
      </c>
      <c r="E323" s="266" t="s">
        <v>1278</v>
      </c>
      <c r="F323" s="267" t="s">
        <v>1279</v>
      </c>
      <c r="G323" s="268" t="s">
        <v>160</v>
      </c>
      <c r="H323" s="269">
        <v>82.087999999999994</v>
      </c>
      <c r="I323" s="270"/>
      <c r="J323" s="271">
        <f>ROUND(I323*H323,2)</f>
        <v>0</v>
      </c>
      <c r="K323" s="267" t="s">
        <v>1</v>
      </c>
      <c r="L323" s="272"/>
      <c r="M323" s="273" t="s">
        <v>1</v>
      </c>
      <c r="N323" s="274" t="s">
        <v>47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363</v>
      </c>
      <c r="AT323" s="230" t="s">
        <v>254</v>
      </c>
      <c r="AU323" s="230" t="s">
        <v>92</v>
      </c>
      <c r="AY323" s="17" t="s">
        <v>155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90</v>
      </c>
      <c r="BK323" s="231">
        <f>ROUND(I323*H323,2)</f>
        <v>0</v>
      </c>
      <c r="BL323" s="17" t="s">
        <v>259</v>
      </c>
      <c r="BM323" s="230" t="s">
        <v>1280</v>
      </c>
    </row>
    <row r="324" s="14" customFormat="1">
      <c r="A324" s="14"/>
      <c r="B324" s="243"/>
      <c r="C324" s="244"/>
      <c r="D324" s="234" t="s">
        <v>164</v>
      </c>
      <c r="E324" s="245" t="s">
        <v>1</v>
      </c>
      <c r="F324" s="246" t="s">
        <v>1281</v>
      </c>
      <c r="G324" s="244"/>
      <c r="H324" s="247">
        <v>82.087999999999994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164</v>
      </c>
      <c r="AU324" s="253" t="s">
        <v>92</v>
      </c>
      <c r="AV324" s="14" t="s">
        <v>92</v>
      </c>
      <c r="AW324" s="14" t="s">
        <v>39</v>
      </c>
      <c r="AX324" s="14" t="s">
        <v>90</v>
      </c>
      <c r="AY324" s="253" t="s">
        <v>155</v>
      </c>
    </row>
    <row r="325" s="2" customFormat="1" ht="24.15" customHeight="1">
      <c r="A325" s="39"/>
      <c r="B325" s="40"/>
      <c r="C325" s="219" t="s">
        <v>685</v>
      </c>
      <c r="D325" s="219" t="s">
        <v>157</v>
      </c>
      <c r="E325" s="220" t="s">
        <v>1282</v>
      </c>
      <c r="F325" s="221" t="s">
        <v>1283</v>
      </c>
      <c r="G325" s="222" t="s">
        <v>160</v>
      </c>
      <c r="H325" s="223">
        <v>71.381</v>
      </c>
      <c r="I325" s="224"/>
      <c r="J325" s="225">
        <f>ROUND(I325*H325,2)</f>
        <v>0</v>
      </c>
      <c r="K325" s="221" t="s">
        <v>161</v>
      </c>
      <c r="L325" s="45"/>
      <c r="M325" s="226" t="s">
        <v>1</v>
      </c>
      <c r="N325" s="227" t="s">
        <v>47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259</v>
      </c>
      <c r="AT325" s="230" t="s">
        <v>157</v>
      </c>
      <c r="AU325" s="230" t="s">
        <v>92</v>
      </c>
      <c r="AY325" s="17" t="s">
        <v>155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90</v>
      </c>
      <c r="BK325" s="231">
        <f>ROUND(I325*H325,2)</f>
        <v>0</v>
      </c>
      <c r="BL325" s="17" t="s">
        <v>259</v>
      </c>
      <c r="BM325" s="230" t="s">
        <v>1284</v>
      </c>
    </row>
    <row r="326" s="2" customFormat="1" ht="24.15" customHeight="1">
      <c r="A326" s="39"/>
      <c r="B326" s="40"/>
      <c r="C326" s="265" t="s">
        <v>693</v>
      </c>
      <c r="D326" s="265" t="s">
        <v>254</v>
      </c>
      <c r="E326" s="266" t="s">
        <v>1285</v>
      </c>
      <c r="F326" s="267" t="s">
        <v>1286</v>
      </c>
      <c r="G326" s="268" t="s">
        <v>160</v>
      </c>
      <c r="H326" s="269">
        <v>74.950000000000003</v>
      </c>
      <c r="I326" s="270"/>
      <c r="J326" s="271">
        <f>ROUND(I326*H326,2)</f>
        <v>0</v>
      </c>
      <c r="K326" s="267" t="s">
        <v>161</v>
      </c>
      <c r="L326" s="272"/>
      <c r="M326" s="273" t="s">
        <v>1</v>
      </c>
      <c r="N326" s="274" t="s">
        <v>47</v>
      </c>
      <c r="O326" s="92"/>
      <c r="P326" s="228">
        <f>O326*H326</f>
        <v>0</v>
      </c>
      <c r="Q326" s="228">
        <v>0.001</v>
      </c>
      <c r="R326" s="228">
        <f>Q326*H326</f>
        <v>0.074950000000000003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363</v>
      </c>
      <c r="AT326" s="230" t="s">
        <v>254</v>
      </c>
      <c r="AU326" s="230" t="s">
        <v>92</v>
      </c>
      <c r="AY326" s="17" t="s">
        <v>155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90</v>
      </c>
      <c r="BK326" s="231">
        <f>ROUND(I326*H326,2)</f>
        <v>0</v>
      </c>
      <c r="BL326" s="17" t="s">
        <v>259</v>
      </c>
      <c r="BM326" s="230" t="s">
        <v>1287</v>
      </c>
    </row>
    <row r="327" s="14" customFormat="1">
      <c r="A327" s="14"/>
      <c r="B327" s="243"/>
      <c r="C327" s="244"/>
      <c r="D327" s="234" t="s">
        <v>164</v>
      </c>
      <c r="E327" s="245" t="s">
        <v>1</v>
      </c>
      <c r="F327" s="246" t="s">
        <v>1288</v>
      </c>
      <c r="G327" s="244"/>
      <c r="H327" s="247">
        <v>74.950000000000003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164</v>
      </c>
      <c r="AU327" s="253" t="s">
        <v>92</v>
      </c>
      <c r="AV327" s="14" t="s">
        <v>92</v>
      </c>
      <c r="AW327" s="14" t="s">
        <v>39</v>
      </c>
      <c r="AX327" s="14" t="s">
        <v>90</v>
      </c>
      <c r="AY327" s="253" t="s">
        <v>155</v>
      </c>
    </row>
    <row r="328" s="2" customFormat="1" ht="21.75" customHeight="1">
      <c r="A328" s="39"/>
      <c r="B328" s="40"/>
      <c r="C328" s="219" t="s">
        <v>698</v>
      </c>
      <c r="D328" s="219" t="s">
        <v>157</v>
      </c>
      <c r="E328" s="220" t="s">
        <v>1289</v>
      </c>
      <c r="F328" s="221" t="s">
        <v>1290</v>
      </c>
      <c r="G328" s="222" t="s">
        <v>182</v>
      </c>
      <c r="H328" s="223">
        <v>25.34</v>
      </c>
      <c r="I328" s="224"/>
      <c r="J328" s="225">
        <f>ROUND(I328*H328,2)</f>
        <v>0</v>
      </c>
      <c r="K328" s="221" t="s">
        <v>161</v>
      </c>
      <c r="L328" s="45"/>
      <c r="M328" s="226" t="s">
        <v>1</v>
      </c>
      <c r="N328" s="227" t="s">
        <v>47</v>
      </c>
      <c r="O328" s="92"/>
      <c r="P328" s="228">
        <f>O328*H328</f>
        <v>0</v>
      </c>
      <c r="Q328" s="228">
        <v>0.00011</v>
      </c>
      <c r="R328" s="228">
        <f>Q328*H328</f>
        <v>0.0027874000000000002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259</v>
      </c>
      <c r="AT328" s="230" t="s">
        <v>157</v>
      </c>
      <c r="AU328" s="230" t="s">
        <v>92</v>
      </c>
      <c r="AY328" s="17" t="s">
        <v>155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90</v>
      </c>
      <c r="BK328" s="231">
        <f>ROUND(I328*H328,2)</f>
        <v>0</v>
      </c>
      <c r="BL328" s="17" t="s">
        <v>259</v>
      </c>
      <c r="BM328" s="230" t="s">
        <v>1291</v>
      </c>
    </row>
    <row r="329" s="14" customFormat="1">
      <c r="A329" s="14"/>
      <c r="B329" s="243"/>
      <c r="C329" s="244"/>
      <c r="D329" s="234" t="s">
        <v>164</v>
      </c>
      <c r="E329" s="245" t="s">
        <v>1</v>
      </c>
      <c r="F329" s="246" t="s">
        <v>1292</v>
      </c>
      <c r="G329" s="244"/>
      <c r="H329" s="247">
        <v>25.34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164</v>
      </c>
      <c r="AU329" s="253" t="s">
        <v>92</v>
      </c>
      <c r="AV329" s="14" t="s">
        <v>92</v>
      </c>
      <c r="AW329" s="14" t="s">
        <v>39</v>
      </c>
      <c r="AX329" s="14" t="s">
        <v>90</v>
      </c>
      <c r="AY329" s="253" t="s">
        <v>155</v>
      </c>
    </row>
    <row r="330" s="2" customFormat="1" ht="16.5" customHeight="1">
      <c r="A330" s="39"/>
      <c r="B330" s="40"/>
      <c r="C330" s="265" t="s">
        <v>702</v>
      </c>
      <c r="D330" s="265" t="s">
        <v>254</v>
      </c>
      <c r="E330" s="266" t="s">
        <v>1293</v>
      </c>
      <c r="F330" s="267" t="s">
        <v>1294</v>
      </c>
      <c r="G330" s="268" t="s">
        <v>182</v>
      </c>
      <c r="H330" s="269">
        <v>26.606999999999999</v>
      </c>
      <c r="I330" s="270"/>
      <c r="J330" s="271">
        <f>ROUND(I330*H330,2)</f>
        <v>0</v>
      </c>
      <c r="K330" s="267" t="s">
        <v>1</v>
      </c>
      <c r="L330" s="272"/>
      <c r="M330" s="273" t="s">
        <v>1</v>
      </c>
      <c r="N330" s="274" t="s">
        <v>47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363</v>
      </c>
      <c r="AT330" s="230" t="s">
        <v>254</v>
      </c>
      <c r="AU330" s="230" t="s">
        <v>92</v>
      </c>
      <c r="AY330" s="17" t="s">
        <v>155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90</v>
      </c>
      <c r="BK330" s="231">
        <f>ROUND(I330*H330,2)</f>
        <v>0</v>
      </c>
      <c r="BL330" s="17" t="s">
        <v>259</v>
      </c>
      <c r="BM330" s="230" t="s">
        <v>1295</v>
      </c>
    </row>
    <row r="331" s="14" customFormat="1">
      <c r="A331" s="14"/>
      <c r="B331" s="243"/>
      <c r="C331" s="244"/>
      <c r="D331" s="234" t="s">
        <v>164</v>
      </c>
      <c r="E331" s="245" t="s">
        <v>1</v>
      </c>
      <c r="F331" s="246" t="s">
        <v>1296</v>
      </c>
      <c r="G331" s="244"/>
      <c r="H331" s="247">
        <v>26.606999999999999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164</v>
      </c>
      <c r="AU331" s="253" t="s">
        <v>92</v>
      </c>
      <c r="AV331" s="14" t="s">
        <v>92</v>
      </c>
      <c r="AW331" s="14" t="s">
        <v>39</v>
      </c>
      <c r="AX331" s="14" t="s">
        <v>90</v>
      </c>
      <c r="AY331" s="253" t="s">
        <v>155</v>
      </c>
    </row>
    <row r="332" s="2" customFormat="1" ht="24.15" customHeight="1">
      <c r="A332" s="39"/>
      <c r="B332" s="40"/>
      <c r="C332" s="265" t="s">
        <v>706</v>
      </c>
      <c r="D332" s="265" t="s">
        <v>254</v>
      </c>
      <c r="E332" s="266" t="s">
        <v>1297</v>
      </c>
      <c r="F332" s="267" t="s">
        <v>1298</v>
      </c>
      <c r="G332" s="268" t="s">
        <v>347</v>
      </c>
      <c r="H332" s="269">
        <v>85</v>
      </c>
      <c r="I332" s="270"/>
      <c r="J332" s="271">
        <f>ROUND(I332*H332,2)</f>
        <v>0</v>
      </c>
      <c r="K332" s="267" t="s">
        <v>1</v>
      </c>
      <c r="L332" s="272"/>
      <c r="M332" s="273" t="s">
        <v>1</v>
      </c>
      <c r="N332" s="274" t="s">
        <v>47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363</v>
      </c>
      <c r="AT332" s="230" t="s">
        <v>254</v>
      </c>
      <c r="AU332" s="230" t="s">
        <v>92</v>
      </c>
      <c r="AY332" s="17" t="s">
        <v>155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90</v>
      </c>
      <c r="BK332" s="231">
        <f>ROUND(I332*H332,2)</f>
        <v>0</v>
      </c>
      <c r="BL332" s="17" t="s">
        <v>259</v>
      </c>
      <c r="BM332" s="230" t="s">
        <v>1299</v>
      </c>
    </row>
    <row r="333" s="2" customFormat="1" ht="24.15" customHeight="1">
      <c r="A333" s="39"/>
      <c r="B333" s="40"/>
      <c r="C333" s="219" t="s">
        <v>712</v>
      </c>
      <c r="D333" s="219" t="s">
        <v>157</v>
      </c>
      <c r="E333" s="220" t="s">
        <v>803</v>
      </c>
      <c r="F333" s="221" t="s">
        <v>804</v>
      </c>
      <c r="G333" s="222" t="s">
        <v>805</v>
      </c>
      <c r="H333" s="279"/>
      <c r="I333" s="224"/>
      <c r="J333" s="225">
        <f>ROUND(I333*H333,2)</f>
        <v>0</v>
      </c>
      <c r="K333" s="221" t="s">
        <v>161</v>
      </c>
      <c r="L333" s="45"/>
      <c r="M333" s="226" t="s">
        <v>1</v>
      </c>
      <c r="N333" s="227" t="s">
        <v>47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259</v>
      </c>
      <c r="AT333" s="230" t="s">
        <v>157</v>
      </c>
      <c r="AU333" s="230" t="s">
        <v>92</v>
      </c>
      <c r="AY333" s="17" t="s">
        <v>155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90</v>
      </c>
      <c r="BK333" s="231">
        <f>ROUND(I333*H333,2)</f>
        <v>0</v>
      </c>
      <c r="BL333" s="17" t="s">
        <v>259</v>
      </c>
      <c r="BM333" s="230" t="s">
        <v>1300</v>
      </c>
    </row>
    <row r="334" s="12" customFormat="1" ht="22.8" customHeight="1">
      <c r="A334" s="12"/>
      <c r="B334" s="203"/>
      <c r="C334" s="204"/>
      <c r="D334" s="205" t="s">
        <v>81</v>
      </c>
      <c r="E334" s="217" t="s">
        <v>1301</v>
      </c>
      <c r="F334" s="217" t="s">
        <v>1302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SUM(P335:P339)</f>
        <v>0</v>
      </c>
      <c r="Q334" s="211"/>
      <c r="R334" s="212">
        <f>SUM(R335:R339)</f>
        <v>0.25221663999999999</v>
      </c>
      <c r="S334" s="211"/>
      <c r="T334" s="213">
        <f>SUM(T335:T339)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92</v>
      </c>
      <c r="AT334" s="215" t="s">
        <v>81</v>
      </c>
      <c r="AU334" s="215" t="s">
        <v>90</v>
      </c>
      <c r="AY334" s="214" t="s">
        <v>155</v>
      </c>
      <c r="BK334" s="216">
        <f>SUM(BK335:BK339)</f>
        <v>0</v>
      </c>
    </row>
    <row r="335" s="2" customFormat="1" ht="37.8" customHeight="1">
      <c r="A335" s="39"/>
      <c r="B335" s="40"/>
      <c r="C335" s="219" t="s">
        <v>718</v>
      </c>
      <c r="D335" s="219" t="s">
        <v>157</v>
      </c>
      <c r="E335" s="220" t="s">
        <v>1303</v>
      </c>
      <c r="F335" s="221" t="s">
        <v>1304</v>
      </c>
      <c r="G335" s="222" t="s">
        <v>160</v>
      </c>
      <c r="H335" s="223">
        <v>15.199999999999999</v>
      </c>
      <c r="I335" s="224"/>
      <c r="J335" s="225">
        <f>ROUND(I335*H335,2)</f>
        <v>0</v>
      </c>
      <c r="K335" s="221" t="s">
        <v>161</v>
      </c>
      <c r="L335" s="45"/>
      <c r="M335" s="226" t="s">
        <v>1</v>
      </c>
      <c r="N335" s="227" t="s">
        <v>47</v>
      </c>
      <c r="O335" s="92"/>
      <c r="P335" s="228">
        <f>O335*H335</f>
        <v>0</v>
      </c>
      <c r="Q335" s="228">
        <v>0.00049319999999999995</v>
      </c>
      <c r="R335" s="228">
        <f>Q335*H335</f>
        <v>0.0074966399999999989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259</v>
      </c>
      <c r="AT335" s="230" t="s">
        <v>157</v>
      </c>
      <c r="AU335" s="230" t="s">
        <v>92</v>
      </c>
      <c r="AY335" s="17" t="s">
        <v>155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90</v>
      </c>
      <c r="BK335" s="231">
        <f>ROUND(I335*H335,2)</f>
        <v>0</v>
      </c>
      <c r="BL335" s="17" t="s">
        <v>259</v>
      </c>
      <c r="BM335" s="230" t="s">
        <v>1305</v>
      </c>
    </row>
    <row r="336" s="14" customFormat="1">
      <c r="A336" s="14"/>
      <c r="B336" s="243"/>
      <c r="C336" s="244"/>
      <c r="D336" s="234" t="s">
        <v>164</v>
      </c>
      <c r="E336" s="245" t="s">
        <v>1</v>
      </c>
      <c r="F336" s="246" t="s">
        <v>1306</v>
      </c>
      <c r="G336" s="244"/>
      <c r="H336" s="247">
        <v>15.199999999999999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164</v>
      </c>
      <c r="AU336" s="253" t="s">
        <v>92</v>
      </c>
      <c r="AV336" s="14" t="s">
        <v>92</v>
      </c>
      <c r="AW336" s="14" t="s">
        <v>39</v>
      </c>
      <c r="AX336" s="14" t="s">
        <v>90</v>
      </c>
      <c r="AY336" s="253" t="s">
        <v>155</v>
      </c>
    </row>
    <row r="337" s="2" customFormat="1" ht="21.75" customHeight="1">
      <c r="A337" s="39"/>
      <c r="B337" s="40"/>
      <c r="C337" s="265" t="s">
        <v>726</v>
      </c>
      <c r="D337" s="265" t="s">
        <v>254</v>
      </c>
      <c r="E337" s="266" t="s">
        <v>1307</v>
      </c>
      <c r="F337" s="267" t="s">
        <v>1308</v>
      </c>
      <c r="G337" s="268" t="s">
        <v>160</v>
      </c>
      <c r="H337" s="269">
        <v>15.199999999999999</v>
      </c>
      <c r="I337" s="270"/>
      <c r="J337" s="271">
        <f>ROUND(I337*H337,2)</f>
        <v>0</v>
      </c>
      <c r="K337" s="267" t="s">
        <v>161</v>
      </c>
      <c r="L337" s="272"/>
      <c r="M337" s="273" t="s">
        <v>1</v>
      </c>
      <c r="N337" s="274" t="s">
        <v>47</v>
      </c>
      <c r="O337" s="92"/>
      <c r="P337" s="228">
        <f>O337*H337</f>
        <v>0</v>
      </c>
      <c r="Q337" s="228">
        <v>0.0161</v>
      </c>
      <c r="R337" s="228">
        <f>Q337*H337</f>
        <v>0.24471999999999999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363</v>
      </c>
      <c r="AT337" s="230" t="s">
        <v>254</v>
      </c>
      <c r="AU337" s="230" t="s">
        <v>92</v>
      </c>
      <c r="AY337" s="17" t="s">
        <v>155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90</v>
      </c>
      <c r="BK337" s="231">
        <f>ROUND(I337*H337,2)</f>
        <v>0</v>
      </c>
      <c r="BL337" s="17" t="s">
        <v>259</v>
      </c>
      <c r="BM337" s="230" t="s">
        <v>1309</v>
      </c>
    </row>
    <row r="338" s="2" customFormat="1" ht="21.75" customHeight="1">
      <c r="A338" s="39"/>
      <c r="B338" s="40"/>
      <c r="C338" s="219" t="s">
        <v>730</v>
      </c>
      <c r="D338" s="219" t="s">
        <v>157</v>
      </c>
      <c r="E338" s="220" t="s">
        <v>1310</v>
      </c>
      <c r="F338" s="221" t="s">
        <v>1311</v>
      </c>
      <c r="G338" s="222" t="s">
        <v>347</v>
      </c>
      <c r="H338" s="223">
        <v>1</v>
      </c>
      <c r="I338" s="224"/>
      <c r="J338" s="225">
        <f>ROUND(I338*H338,2)</f>
        <v>0</v>
      </c>
      <c r="K338" s="221" t="s">
        <v>1</v>
      </c>
      <c r="L338" s="45"/>
      <c r="M338" s="226" t="s">
        <v>1</v>
      </c>
      <c r="N338" s="227" t="s">
        <v>47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259</v>
      </c>
      <c r="AT338" s="230" t="s">
        <v>157</v>
      </c>
      <c r="AU338" s="230" t="s">
        <v>92</v>
      </c>
      <c r="AY338" s="17" t="s">
        <v>155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90</v>
      </c>
      <c r="BK338" s="231">
        <f>ROUND(I338*H338,2)</f>
        <v>0</v>
      </c>
      <c r="BL338" s="17" t="s">
        <v>259</v>
      </c>
      <c r="BM338" s="230" t="s">
        <v>1312</v>
      </c>
    </row>
    <row r="339" s="2" customFormat="1">
      <c r="A339" s="39"/>
      <c r="B339" s="40"/>
      <c r="C339" s="41"/>
      <c r="D339" s="234" t="s">
        <v>567</v>
      </c>
      <c r="E339" s="41"/>
      <c r="F339" s="275" t="s">
        <v>1313</v>
      </c>
      <c r="G339" s="41"/>
      <c r="H339" s="41"/>
      <c r="I339" s="276"/>
      <c r="J339" s="41"/>
      <c r="K339" s="41"/>
      <c r="L339" s="45"/>
      <c r="M339" s="277"/>
      <c r="N339" s="278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7" t="s">
        <v>567</v>
      </c>
      <c r="AU339" s="17" t="s">
        <v>92</v>
      </c>
    </row>
    <row r="340" s="12" customFormat="1" ht="25.92" customHeight="1">
      <c r="A340" s="12"/>
      <c r="B340" s="203"/>
      <c r="C340" s="204"/>
      <c r="D340" s="205" t="s">
        <v>81</v>
      </c>
      <c r="E340" s="206" t="s">
        <v>254</v>
      </c>
      <c r="F340" s="206" t="s">
        <v>807</v>
      </c>
      <c r="G340" s="204"/>
      <c r="H340" s="204"/>
      <c r="I340" s="207"/>
      <c r="J340" s="208">
        <f>BK340</f>
        <v>0</v>
      </c>
      <c r="K340" s="204"/>
      <c r="L340" s="209"/>
      <c r="M340" s="210"/>
      <c r="N340" s="211"/>
      <c r="O340" s="211"/>
      <c r="P340" s="212">
        <f>P341+P343</f>
        <v>0</v>
      </c>
      <c r="Q340" s="211"/>
      <c r="R340" s="212">
        <f>R341+R343</f>
        <v>0</v>
      </c>
      <c r="S340" s="211"/>
      <c r="T340" s="213">
        <f>T341+T343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4" t="s">
        <v>174</v>
      </c>
      <c r="AT340" s="215" t="s">
        <v>81</v>
      </c>
      <c r="AU340" s="215" t="s">
        <v>82</v>
      </c>
      <c r="AY340" s="214" t="s">
        <v>155</v>
      </c>
      <c r="BK340" s="216">
        <f>BK341+BK343</f>
        <v>0</v>
      </c>
    </row>
    <row r="341" s="12" customFormat="1" ht="22.8" customHeight="1">
      <c r="A341" s="12"/>
      <c r="B341" s="203"/>
      <c r="C341" s="204"/>
      <c r="D341" s="205" t="s">
        <v>81</v>
      </c>
      <c r="E341" s="217" t="s">
        <v>1314</v>
      </c>
      <c r="F341" s="217" t="s">
        <v>1315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P342</f>
        <v>0</v>
      </c>
      <c r="Q341" s="211"/>
      <c r="R341" s="212">
        <f>R342</f>
        <v>0</v>
      </c>
      <c r="S341" s="211"/>
      <c r="T341" s="213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174</v>
      </c>
      <c r="AT341" s="215" t="s">
        <v>81</v>
      </c>
      <c r="AU341" s="215" t="s">
        <v>90</v>
      </c>
      <c r="AY341" s="214" t="s">
        <v>155</v>
      </c>
      <c r="BK341" s="216">
        <f>BK342</f>
        <v>0</v>
      </c>
    </row>
    <row r="342" s="2" customFormat="1" ht="24.15" customHeight="1">
      <c r="A342" s="39"/>
      <c r="B342" s="40"/>
      <c r="C342" s="219" t="s">
        <v>734</v>
      </c>
      <c r="D342" s="219" t="s">
        <v>157</v>
      </c>
      <c r="E342" s="220" t="s">
        <v>1316</v>
      </c>
      <c r="F342" s="221" t="s">
        <v>1317</v>
      </c>
      <c r="G342" s="222" t="s">
        <v>182</v>
      </c>
      <c r="H342" s="223">
        <v>57.420000000000002</v>
      </c>
      <c r="I342" s="224"/>
      <c r="J342" s="225">
        <f>ROUND(I342*H342,2)</f>
        <v>0</v>
      </c>
      <c r="K342" s="221" t="s">
        <v>161</v>
      </c>
      <c r="L342" s="45"/>
      <c r="M342" s="226" t="s">
        <v>1</v>
      </c>
      <c r="N342" s="227" t="s">
        <v>47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563</v>
      </c>
      <c r="AT342" s="230" t="s">
        <v>157</v>
      </c>
      <c r="AU342" s="230" t="s">
        <v>92</v>
      </c>
      <c r="AY342" s="17" t="s">
        <v>155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90</v>
      </c>
      <c r="BK342" s="231">
        <f>ROUND(I342*H342,2)</f>
        <v>0</v>
      </c>
      <c r="BL342" s="17" t="s">
        <v>563</v>
      </c>
      <c r="BM342" s="230" t="s">
        <v>1318</v>
      </c>
    </row>
    <row r="343" s="12" customFormat="1" ht="22.8" customHeight="1">
      <c r="A343" s="12"/>
      <c r="B343" s="203"/>
      <c r="C343" s="204"/>
      <c r="D343" s="205" t="s">
        <v>81</v>
      </c>
      <c r="E343" s="217" t="s">
        <v>1319</v>
      </c>
      <c r="F343" s="217" t="s">
        <v>1320</v>
      </c>
      <c r="G343" s="204"/>
      <c r="H343" s="204"/>
      <c r="I343" s="207"/>
      <c r="J343" s="218">
        <f>BK343</f>
        <v>0</v>
      </c>
      <c r="K343" s="204"/>
      <c r="L343" s="209"/>
      <c r="M343" s="210"/>
      <c r="N343" s="211"/>
      <c r="O343" s="211"/>
      <c r="P343" s="212">
        <f>P344</f>
        <v>0</v>
      </c>
      <c r="Q343" s="211"/>
      <c r="R343" s="212">
        <f>R344</f>
        <v>0</v>
      </c>
      <c r="S343" s="211"/>
      <c r="T343" s="213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174</v>
      </c>
      <c r="AT343" s="215" t="s">
        <v>81</v>
      </c>
      <c r="AU343" s="215" t="s">
        <v>90</v>
      </c>
      <c r="AY343" s="214" t="s">
        <v>155</v>
      </c>
      <c r="BK343" s="216">
        <f>BK344</f>
        <v>0</v>
      </c>
    </row>
    <row r="344" s="2" customFormat="1" ht="24.15" customHeight="1">
      <c r="A344" s="39"/>
      <c r="B344" s="40"/>
      <c r="C344" s="219" t="s">
        <v>738</v>
      </c>
      <c r="D344" s="219" t="s">
        <v>157</v>
      </c>
      <c r="E344" s="220" t="s">
        <v>1321</v>
      </c>
      <c r="F344" s="221" t="s">
        <v>1322</v>
      </c>
      <c r="G344" s="222" t="s">
        <v>1323</v>
      </c>
      <c r="H344" s="223">
        <v>1</v>
      </c>
      <c r="I344" s="224"/>
      <c r="J344" s="225">
        <f>ROUND(I344*H344,2)</f>
        <v>0</v>
      </c>
      <c r="K344" s="221" t="s">
        <v>1</v>
      </c>
      <c r="L344" s="45"/>
      <c r="M344" s="226" t="s">
        <v>1</v>
      </c>
      <c r="N344" s="227" t="s">
        <v>47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563</v>
      </c>
      <c r="AT344" s="230" t="s">
        <v>157</v>
      </c>
      <c r="AU344" s="230" t="s">
        <v>92</v>
      </c>
      <c r="AY344" s="17" t="s">
        <v>155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90</v>
      </c>
      <c r="BK344" s="231">
        <f>ROUND(I344*H344,2)</f>
        <v>0</v>
      </c>
      <c r="BL344" s="17" t="s">
        <v>563</v>
      </c>
      <c r="BM344" s="230" t="s">
        <v>1324</v>
      </c>
    </row>
    <row r="345" s="12" customFormat="1" ht="25.92" customHeight="1">
      <c r="A345" s="12"/>
      <c r="B345" s="203"/>
      <c r="C345" s="204"/>
      <c r="D345" s="205" t="s">
        <v>81</v>
      </c>
      <c r="E345" s="206" t="s">
        <v>1325</v>
      </c>
      <c r="F345" s="206" t="s">
        <v>1326</v>
      </c>
      <c r="G345" s="204"/>
      <c r="H345" s="204"/>
      <c r="I345" s="207"/>
      <c r="J345" s="208">
        <f>BK345</f>
        <v>0</v>
      </c>
      <c r="K345" s="204"/>
      <c r="L345" s="209"/>
      <c r="M345" s="210"/>
      <c r="N345" s="211"/>
      <c r="O345" s="211"/>
      <c r="P345" s="212">
        <f>P346</f>
        <v>0</v>
      </c>
      <c r="Q345" s="211"/>
      <c r="R345" s="212">
        <f>R346</f>
        <v>0</v>
      </c>
      <c r="S345" s="211"/>
      <c r="T345" s="213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162</v>
      </c>
      <c r="AT345" s="215" t="s">
        <v>81</v>
      </c>
      <c r="AU345" s="215" t="s">
        <v>82</v>
      </c>
      <c r="AY345" s="214" t="s">
        <v>155</v>
      </c>
      <c r="BK345" s="216">
        <f>BK346</f>
        <v>0</v>
      </c>
    </row>
    <row r="346" s="2" customFormat="1" ht="16.5" customHeight="1">
      <c r="A346" s="39"/>
      <c r="B346" s="40"/>
      <c r="C346" s="219" t="s">
        <v>743</v>
      </c>
      <c r="D346" s="219" t="s">
        <v>157</v>
      </c>
      <c r="E346" s="220" t="s">
        <v>1327</v>
      </c>
      <c r="F346" s="221" t="s">
        <v>1328</v>
      </c>
      <c r="G346" s="222" t="s">
        <v>288</v>
      </c>
      <c r="H346" s="223">
        <v>20</v>
      </c>
      <c r="I346" s="224"/>
      <c r="J346" s="225">
        <f>ROUND(I346*H346,2)</f>
        <v>0</v>
      </c>
      <c r="K346" s="221" t="s">
        <v>161</v>
      </c>
      <c r="L346" s="45"/>
      <c r="M346" s="283" t="s">
        <v>1</v>
      </c>
      <c r="N346" s="284" t="s">
        <v>47</v>
      </c>
      <c r="O346" s="285"/>
      <c r="P346" s="286">
        <f>O346*H346</f>
        <v>0</v>
      </c>
      <c r="Q346" s="286">
        <v>0</v>
      </c>
      <c r="R346" s="286">
        <f>Q346*H346</f>
        <v>0</v>
      </c>
      <c r="S346" s="286">
        <v>0</v>
      </c>
      <c r="T346" s="28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899</v>
      </c>
      <c r="AT346" s="230" t="s">
        <v>157</v>
      </c>
      <c r="AU346" s="230" t="s">
        <v>90</v>
      </c>
      <c r="AY346" s="17" t="s">
        <v>155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90</v>
      </c>
      <c r="BK346" s="231">
        <f>ROUND(I346*H346,2)</f>
        <v>0</v>
      </c>
      <c r="BL346" s="17" t="s">
        <v>899</v>
      </c>
      <c r="BM346" s="230" t="s">
        <v>1329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5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ZIL8t9dhR7S1kk0l7RZIIatvERcDWeIWTRfU9KQ3EU1Neoo23tcOPVIL9rmQPOzgDyz+lNvOX14a40zS4VWPTg==" hashValue="Xx2/bgU7E5vmkckvxiQ2SwkHPkmzrASH8UREWppKhZ/xS7kbtApWe1OjlLsC1H7mYDNq7Zq1Mi4ilSGxVfTP3Q==" algorithmName="SHA-512" password="CC35"/>
  <autoFilter ref="C131:K346"/>
  <mergeCells count="9">
    <mergeCell ref="E7:H7"/>
    <mergeCell ref="E9:H9"/>
    <mergeCell ref="E18:H18"/>
    <mergeCell ref="E27:H27"/>
    <mergeCell ref="E84:H84"/>
    <mergeCell ref="E86:H86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974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975</v>
      </c>
      <c r="F21" s="39"/>
      <c r="G21" s="39"/>
      <c r="H21" s="39"/>
      <c r="I21" s="141" t="s">
        <v>33</v>
      </c>
      <c r="J21" s="144" t="s">
        <v>976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ROUND((SUM(BE119:BE212)),  2)</f>
        <v>0</v>
      </c>
      <c r="G33" s="39"/>
      <c r="H33" s="39"/>
      <c r="I33" s="156">
        <v>0.20999999999999999</v>
      </c>
      <c r="J33" s="155">
        <f>ROUND(((SUM(BE119:BE212))*I33),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ROUND((SUM(BF119:BF212)),  2)</f>
        <v>0</v>
      </c>
      <c r="G34" s="39"/>
      <c r="H34" s="39"/>
      <c r="I34" s="156">
        <v>0.14999999999999999</v>
      </c>
      <c r="J34" s="155">
        <f>ROUND(((SUM(BF119:BF212))*I34),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ROUND((SUM(BG119:BG212)),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ROUND((SUM(BH119:BH212)),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ROUND((SUM(BI119:BI212)),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SO2-02 - Železniční svršek - most km 20,116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TOP CON SERVIS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126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131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820</v>
      </c>
      <c r="E99" s="183"/>
      <c r="F99" s="183"/>
      <c r="G99" s="183"/>
      <c r="H99" s="183"/>
      <c r="I99" s="183"/>
      <c r="J99" s="184">
        <f>J155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140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Oprava mostů v úseku Rožnov – Černý Kříž</v>
      </c>
      <c r="F109" s="32"/>
      <c r="G109" s="32"/>
      <c r="H109" s="32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SO2-02 - Železniční svršek - most km 20,116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21</v>
      </c>
      <c r="D113" s="41"/>
      <c r="E113" s="41"/>
      <c r="F113" s="27" t="str">
        <f>F12</f>
        <v>Plešovice</v>
      </c>
      <c r="G113" s="41"/>
      <c r="H113" s="41"/>
      <c r="I113" s="32" t="s">
        <v>23</v>
      </c>
      <c r="J113" s="80" t="str">
        <f>IF(J12="","",J12)</f>
        <v>21. 9. 2022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2" t="s">
        <v>29</v>
      </c>
      <c r="D115" s="41"/>
      <c r="E115" s="41"/>
      <c r="F115" s="27" t="str">
        <f>E15</f>
        <v>Správa železnic, státní organizace</v>
      </c>
      <c r="G115" s="41"/>
      <c r="H115" s="41"/>
      <c r="I115" s="32" t="s">
        <v>37</v>
      </c>
      <c r="J115" s="37" t="str">
        <f>E21</f>
        <v>TOP CON SERVIS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35</v>
      </c>
      <c r="D116" s="41"/>
      <c r="E116" s="41"/>
      <c r="F116" s="27" t="str">
        <f>IF(E18="","",E18)</f>
        <v>Vyplň údaj</v>
      </c>
      <c r="G116" s="41"/>
      <c r="H116" s="41"/>
      <c r="I116" s="32" t="s">
        <v>40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141</v>
      </c>
      <c r="D118" s="195" t="s">
        <v>67</v>
      </c>
      <c r="E118" s="195" t="s">
        <v>63</v>
      </c>
      <c r="F118" s="195" t="s">
        <v>64</v>
      </c>
      <c r="G118" s="195" t="s">
        <v>142</v>
      </c>
      <c r="H118" s="195" t="s">
        <v>143</v>
      </c>
      <c r="I118" s="195" t="s">
        <v>144</v>
      </c>
      <c r="J118" s="195" t="s">
        <v>123</v>
      </c>
      <c r="K118" s="196" t="s">
        <v>145</v>
      </c>
      <c r="L118" s="197"/>
      <c r="M118" s="101" t="s">
        <v>1</v>
      </c>
      <c r="N118" s="102" t="s">
        <v>46</v>
      </c>
      <c r="O118" s="102" t="s">
        <v>146</v>
      </c>
      <c r="P118" s="102" t="s">
        <v>147</v>
      </c>
      <c r="Q118" s="102" t="s">
        <v>148</v>
      </c>
      <c r="R118" s="102" t="s">
        <v>149</v>
      </c>
      <c r="S118" s="102" t="s">
        <v>150</v>
      </c>
      <c r="T118" s="103" t="s">
        <v>151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152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P120+P155</f>
        <v>0</v>
      </c>
      <c r="Q119" s="105"/>
      <c r="R119" s="200">
        <f>R120+R155</f>
        <v>244.66565</v>
      </c>
      <c r="S119" s="105"/>
      <c r="T119" s="201">
        <f>T120+T155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81</v>
      </c>
      <c r="AU119" s="17" t="s">
        <v>125</v>
      </c>
      <c r="BK119" s="202">
        <f>BK120+BK155</f>
        <v>0</v>
      </c>
    </row>
    <row r="120" s="12" customFormat="1" ht="25.92" customHeight="1">
      <c r="A120" s="12"/>
      <c r="B120" s="203"/>
      <c r="C120" s="204"/>
      <c r="D120" s="205" t="s">
        <v>81</v>
      </c>
      <c r="E120" s="206" t="s">
        <v>153</v>
      </c>
      <c r="F120" s="206" t="s">
        <v>154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244.66565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90</v>
      </c>
      <c r="AT120" s="215" t="s">
        <v>81</v>
      </c>
      <c r="AU120" s="215" t="s">
        <v>82</v>
      </c>
      <c r="AY120" s="214" t="s">
        <v>155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81</v>
      </c>
      <c r="E121" s="217" t="s">
        <v>186</v>
      </c>
      <c r="F121" s="217" t="s">
        <v>504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SUM(P122:P154)</f>
        <v>0</v>
      </c>
      <c r="Q121" s="211"/>
      <c r="R121" s="212">
        <f>SUM(R122:R154)</f>
        <v>244.66565</v>
      </c>
      <c r="S121" s="211"/>
      <c r="T121" s="213">
        <f>SUM(T122:T154)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90</v>
      </c>
      <c r="AT121" s="215" t="s">
        <v>81</v>
      </c>
      <c r="AU121" s="215" t="s">
        <v>90</v>
      </c>
      <c r="AY121" s="214" t="s">
        <v>155</v>
      </c>
      <c r="BK121" s="216">
        <f>SUM(BK122:BK154)</f>
        <v>0</v>
      </c>
    </row>
    <row r="122" s="2" customFormat="1" ht="24.15" customHeight="1">
      <c r="A122" s="39"/>
      <c r="B122" s="40"/>
      <c r="C122" s="219" t="s">
        <v>90</v>
      </c>
      <c r="D122" s="219" t="s">
        <v>157</v>
      </c>
      <c r="E122" s="220" t="s">
        <v>1331</v>
      </c>
      <c r="F122" s="221" t="s">
        <v>1332</v>
      </c>
      <c r="G122" s="222" t="s">
        <v>160</v>
      </c>
      <c r="H122" s="223">
        <v>358</v>
      </c>
      <c r="I122" s="224"/>
      <c r="J122" s="225">
        <f>ROUND(I122*H122,2)</f>
        <v>0</v>
      </c>
      <c r="K122" s="221" t="s">
        <v>824</v>
      </c>
      <c r="L122" s="45"/>
      <c r="M122" s="226" t="s">
        <v>1</v>
      </c>
      <c r="N122" s="227" t="s">
        <v>47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162</v>
      </c>
      <c r="AT122" s="230" t="s">
        <v>157</v>
      </c>
      <c r="AU122" s="230" t="s">
        <v>92</v>
      </c>
      <c r="AY122" s="17" t="s">
        <v>155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90</v>
      </c>
      <c r="BK122" s="231">
        <f>ROUND(I122*H122,2)</f>
        <v>0</v>
      </c>
      <c r="BL122" s="17" t="s">
        <v>162</v>
      </c>
      <c r="BM122" s="230" t="s">
        <v>1333</v>
      </c>
    </row>
    <row r="123" s="14" customFormat="1">
      <c r="A123" s="14"/>
      <c r="B123" s="243"/>
      <c r="C123" s="244"/>
      <c r="D123" s="234" t="s">
        <v>164</v>
      </c>
      <c r="E123" s="245" t="s">
        <v>1</v>
      </c>
      <c r="F123" s="246" t="s">
        <v>1334</v>
      </c>
      <c r="G123" s="244"/>
      <c r="H123" s="247">
        <v>358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164</v>
      </c>
      <c r="AU123" s="253" t="s">
        <v>92</v>
      </c>
      <c r="AV123" s="14" t="s">
        <v>92</v>
      </c>
      <c r="AW123" s="14" t="s">
        <v>39</v>
      </c>
      <c r="AX123" s="14" t="s">
        <v>90</v>
      </c>
      <c r="AY123" s="253" t="s">
        <v>155</v>
      </c>
    </row>
    <row r="124" s="2" customFormat="1" ht="24.15" customHeight="1">
      <c r="A124" s="39"/>
      <c r="B124" s="40"/>
      <c r="C124" s="219" t="s">
        <v>92</v>
      </c>
      <c r="D124" s="219" t="s">
        <v>157</v>
      </c>
      <c r="E124" s="220" t="s">
        <v>1335</v>
      </c>
      <c r="F124" s="221" t="s">
        <v>1336</v>
      </c>
      <c r="G124" s="222" t="s">
        <v>859</v>
      </c>
      <c r="H124" s="223">
        <v>0.10199999999999999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47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162</v>
      </c>
      <c r="AT124" s="230" t="s">
        <v>157</v>
      </c>
      <c r="AU124" s="230" t="s">
        <v>92</v>
      </c>
      <c r="AY124" s="17" t="s">
        <v>155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90</v>
      </c>
      <c r="BK124" s="231">
        <f>ROUND(I124*H124,2)</f>
        <v>0</v>
      </c>
      <c r="BL124" s="17" t="s">
        <v>162</v>
      </c>
      <c r="BM124" s="230" t="s">
        <v>1337</v>
      </c>
    </row>
    <row r="125" s="14" customFormat="1">
      <c r="A125" s="14"/>
      <c r="B125" s="243"/>
      <c r="C125" s="244"/>
      <c r="D125" s="234" t="s">
        <v>164</v>
      </c>
      <c r="E125" s="245" t="s">
        <v>1</v>
      </c>
      <c r="F125" s="246" t="s">
        <v>1338</v>
      </c>
      <c r="G125" s="244"/>
      <c r="H125" s="247">
        <v>0.10199999999999999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164</v>
      </c>
      <c r="AU125" s="253" t="s">
        <v>92</v>
      </c>
      <c r="AV125" s="14" t="s">
        <v>92</v>
      </c>
      <c r="AW125" s="14" t="s">
        <v>39</v>
      </c>
      <c r="AX125" s="14" t="s">
        <v>90</v>
      </c>
      <c r="AY125" s="253" t="s">
        <v>155</v>
      </c>
    </row>
    <row r="126" s="2" customFormat="1" ht="16.5" customHeight="1">
      <c r="A126" s="39"/>
      <c r="B126" s="40"/>
      <c r="C126" s="219" t="s">
        <v>174</v>
      </c>
      <c r="D126" s="219" t="s">
        <v>157</v>
      </c>
      <c r="E126" s="220" t="s">
        <v>853</v>
      </c>
      <c r="F126" s="221" t="s">
        <v>854</v>
      </c>
      <c r="G126" s="222" t="s">
        <v>195</v>
      </c>
      <c r="H126" s="223">
        <v>111.8</v>
      </c>
      <c r="I126" s="224"/>
      <c r="J126" s="225">
        <f>ROUND(I126*H126,2)</f>
        <v>0</v>
      </c>
      <c r="K126" s="221" t="s">
        <v>824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92</v>
      </c>
      <c r="AY126" s="17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90</v>
      </c>
      <c r="BK126" s="231">
        <f>ROUND(I126*H126,2)</f>
        <v>0</v>
      </c>
      <c r="BL126" s="17" t="s">
        <v>162</v>
      </c>
      <c r="BM126" s="230" t="s">
        <v>1339</v>
      </c>
    </row>
    <row r="127" s="14" customFormat="1">
      <c r="A127" s="14"/>
      <c r="B127" s="243"/>
      <c r="C127" s="244"/>
      <c r="D127" s="234" t="s">
        <v>164</v>
      </c>
      <c r="E127" s="245" t="s">
        <v>1</v>
      </c>
      <c r="F127" s="246" t="s">
        <v>1340</v>
      </c>
      <c r="G127" s="244"/>
      <c r="H127" s="247">
        <v>91.799999999999997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164</v>
      </c>
      <c r="AU127" s="253" t="s">
        <v>92</v>
      </c>
      <c r="AV127" s="14" t="s">
        <v>92</v>
      </c>
      <c r="AW127" s="14" t="s">
        <v>39</v>
      </c>
      <c r="AX127" s="14" t="s">
        <v>82</v>
      </c>
      <c r="AY127" s="253" t="s">
        <v>155</v>
      </c>
    </row>
    <row r="128" s="14" customFormat="1">
      <c r="A128" s="14"/>
      <c r="B128" s="243"/>
      <c r="C128" s="244"/>
      <c r="D128" s="234" t="s">
        <v>164</v>
      </c>
      <c r="E128" s="245" t="s">
        <v>1</v>
      </c>
      <c r="F128" s="246" t="s">
        <v>1341</v>
      </c>
      <c r="G128" s="244"/>
      <c r="H128" s="247">
        <v>20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164</v>
      </c>
      <c r="AU128" s="253" t="s">
        <v>92</v>
      </c>
      <c r="AV128" s="14" t="s">
        <v>92</v>
      </c>
      <c r="AW128" s="14" t="s">
        <v>39</v>
      </c>
      <c r="AX128" s="14" t="s">
        <v>82</v>
      </c>
      <c r="AY128" s="253" t="s">
        <v>155</v>
      </c>
    </row>
    <row r="129" s="15" customFormat="1">
      <c r="A129" s="15"/>
      <c r="B129" s="254"/>
      <c r="C129" s="255"/>
      <c r="D129" s="234" t="s">
        <v>164</v>
      </c>
      <c r="E129" s="256" t="s">
        <v>1</v>
      </c>
      <c r="F129" s="257" t="s">
        <v>170</v>
      </c>
      <c r="G129" s="255"/>
      <c r="H129" s="258">
        <v>111.8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164</v>
      </c>
      <c r="AU129" s="264" t="s">
        <v>92</v>
      </c>
      <c r="AV129" s="15" t="s">
        <v>162</v>
      </c>
      <c r="AW129" s="15" t="s">
        <v>39</v>
      </c>
      <c r="AX129" s="15" t="s">
        <v>90</v>
      </c>
      <c r="AY129" s="264" t="s">
        <v>155</v>
      </c>
    </row>
    <row r="130" s="2" customFormat="1" ht="16.5" customHeight="1">
      <c r="A130" s="39"/>
      <c r="B130" s="40"/>
      <c r="C130" s="265" t="s">
        <v>162</v>
      </c>
      <c r="D130" s="265" t="s">
        <v>254</v>
      </c>
      <c r="E130" s="266" t="s">
        <v>1342</v>
      </c>
      <c r="F130" s="267" t="s">
        <v>1343</v>
      </c>
      <c r="G130" s="268" t="s">
        <v>217</v>
      </c>
      <c r="H130" s="269">
        <v>227.51300000000001</v>
      </c>
      <c r="I130" s="270"/>
      <c r="J130" s="271">
        <f>ROUND(I130*H130,2)</f>
        <v>0</v>
      </c>
      <c r="K130" s="267" t="s">
        <v>824</v>
      </c>
      <c r="L130" s="272"/>
      <c r="M130" s="273" t="s">
        <v>1</v>
      </c>
      <c r="N130" s="274" t="s">
        <v>47</v>
      </c>
      <c r="O130" s="92"/>
      <c r="P130" s="228">
        <f>O130*H130</f>
        <v>0</v>
      </c>
      <c r="Q130" s="228">
        <v>1</v>
      </c>
      <c r="R130" s="228">
        <f>Q130*H130</f>
        <v>227.51300000000001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208</v>
      </c>
      <c r="AT130" s="230" t="s">
        <v>254</v>
      </c>
      <c r="AU130" s="230" t="s">
        <v>92</v>
      </c>
      <c r="AY130" s="17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90</v>
      </c>
      <c r="BK130" s="231">
        <f>ROUND(I130*H130,2)</f>
        <v>0</v>
      </c>
      <c r="BL130" s="17" t="s">
        <v>162</v>
      </c>
      <c r="BM130" s="230" t="s">
        <v>1344</v>
      </c>
    </row>
    <row r="131" s="14" customFormat="1">
      <c r="A131" s="14"/>
      <c r="B131" s="243"/>
      <c r="C131" s="244"/>
      <c r="D131" s="234" t="s">
        <v>164</v>
      </c>
      <c r="E131" s="245" t="s">
        <v>1</v>
      </c>
      <c r="F131" s="246" t="s">
        <v>1345</v>
      </c>
      <c r="G131" s="244"/>
      <c r="H131" s="247">
        <v>227.51300000000001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164</v>
      </c>
      <c r="AU131" s="253" t="s">
        <v>92</v>
      </c>
      <c r="AV131" s="14" t="s">
        <v>92</v>
      </c>
      <c r="AW131" s="14" t="s">
        <v>39</v>
      </c>
      <c r="AX131" s="14" t="s">
        <v>82</v>
      </c>
      <c r="AY131" s="253" t="s">
        <v>155</v>
      </c>
    </row>
    <row r="132" s="15" customFormat="1">
      <c r="A132" s="15"/>
      <c r="B132" s="254"/>
      <c r="C132" s="255"/>
      <c r="D132" s="234" t="s">
        <v>164</v>
      </c>
      <c r="E132" s="256" t="s">
        <v>1</v>
      </c>
      <c r="F132" s="257" t="s">
        <v>170</v>
      </c>
      <c r="G132" s="255"/>
      <c r="H132" s="258">
        <v>227.51300000000001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164</v>
      </c>
      <c r="AU132" s="264" t="s">
        <v>92</v>
      </c>
      <c r="AV132" s="15" t="s">
        <v>162</v>
      </c>
      <c r="AW132" s="15" t="s">
        <v>39</v>
      </c>
      <c r="AX132" s="15" t="s">
        <v>90</v>
      </c>
      <c r="AY132" s="264" t="s">
        <v>155</v>
      </c>
    </row>
    <row r="133" s="2" customFormat="1" ht="24.15" customHeight="1">
      <c r="A133" s="39"/>
      <c r="B133" s="40"/>
      <c r="C133" s="219" t="s">
        <v>186</v>
      </c>
      <c r="D133" s="219" t="s">
        <v>157</v>
      </c>
      <c r="E133" s="220" t="s">
        <v>1346</v>
      </c>
      <c r="F133" s="221" t="s">
        <v>1347</v>
      </c>
      <c r="G133" s="222" t="s">
        <v>859</v>
      </c>
      <c r="H133" s="223">
        <v>0.10100000000000001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899</v>
      </c>
      <c r="AT133" s="230" t="s">
        <v>157</v>
      </c>
      <c r="AU133" s="230" t="s">
        <v>92</v>
      </c>
      <c r="AY133" s="17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90</v>
      </c>
      <c r="BK133" s="231">
        <f>ROUND(I133*H133,2)</f>
        <v>0</v>
      </c>
      <c r="BL133" s="17" t="s">
        <v>899</v>
      </c>
      <c r="BM133" s="230" t="s">
        <v>1348</v>
      </c>
    </row>
    <row r="134" s="14" customFormat="1">
      <c r="A134" s="14"/>
      <c r="B134" s="243"/>
      <c r="C134" s="244"/>
      <c r="D134" s="234" t="s">
        <v>164</v>
      </c>
      <c r="E134" s="245" t="s">
        <v>1</v>
      </c>
      <c r="F134" s="246" t="s">
        <v>1349</v>
      </c>
      <c r="G134" s="244"/>
      <c r="H134" s="247">
        <v>0.074999999999999997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164</v>
      </c>
      <c r="AU134" s="253" t="s">
        <v>92</v>
      </c>
      <c r="AV134" s="14" t="s">
        <v>92</v>
      </c>
      <c r="AW134" s="14" t="s">
        <v>39</v>
      </c>
      <c r="AX134" s="14" t="s">
        <v>82</v>
      </c>
      <c r="AY134" s="253" t="s">
        <v>155</v>
      </c>
    </row>
    <row r="135" s="14" customFormat="1">
      <c r="A135" s="14"/>
      <c r="B135" s="243"/>
      <c r="C135" s="244"/>
      <c r="D135" s="234" t="s">
        <v>164</v>
      </c>
      <c r="E135" s="245" t="s">
        <v>1</v>
      </c>
      <c r="F135" s="246" t="s">
        <v>1350</v>
      </c>
      <c r="G135" s="244"/>
      <c r="H135" s="247">
        <v>0.025999999999999999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164</v>
      </c>
      <c r="AU135" s="253" t="s">
        <v>92</v>
      </c>
      <c r="AV135" s="14" t="s">
        <v>92</v>
      </c>
      <c r="AW135" s="14" t="s">
        <v>39</v>
      </c>
      <c r="AX135" s="14" t="s">
        <v>82</v>
      </c>
      <c r="AY135" s="253" t="s">
        <v>155</v>
      </c>
    </row>
    <row r="136" s="15" customFormat="1">
      <c r="A136" s="15"/>
      <c r="B136" s="254"/>
      <c r="C136" s="255"/>
      <c r="D136" s="234" t="s">
        <v>164</v>
      </c>
      <c r="E136" s="256" t="s">
        <v>1</v>
      </c>
      <c r="F136" s="257" t="s">
        <v>170</v>
      </c>
      <c r="G136" s="255"/>
      <c r="H136" s="258">
        <v>0.10099999999999999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164</v>
      </c>
      <c r="AU136" s="264" t="s">
        <v>92</v>
      </c>
      <c r="AV136" s="15" t="s">
        <v>162</v>
      </c>
      <c r="AW136" s="15" t="s">
        <v>39</v>
      </c>
      <c r="AX136" s="15" t="s">
        <v>90</v>
      </c>
      <c r="AY136" s="264" t="s">
        <v>155</v>
      </c>
    </row>
    <row r="137" s="2" customFormat="1" ht="24.15" customHeight="1">
      <c r="A137" s="39"/>
      <c r="B137" s="40"/>
      <c r="C137" s="265" t="s">
        <v>192</v>
      </c>
      <c r="D137" s="265" t="s">
        <v>254</v>
      </c>
      <c r="E137" s="266" t="s">
        <v>1351</v>
      </c>
      <c r="F137" s="267" t="s">
        <v>1352</v>
      </c>
      <c r="G137" s="268" t="s">
        <v>347</v>
      </c>
      <c r="H137" s="269">
        <v>230</v>
      </c>
      <c r="I137" s="270"/>
      <c r="J137" s="271">
        <f>ROUND(I137*H137,2)</f>
        <v>0</v>
      </c>
      <c r="K137" s="267" t="s">
        <v>824</v>
      </c>
      <c r="L137" s="272"/>
      <c r="M137" s="273" t="s">
        <v>1</v>
      </c>
      <c r="N137" s="274" t="s">
        <v>47</v>
      </c>
      <c r="O137" s="92"/>
      <c r="P137" s="228">
        <f>O137*H137</f>
        <v>0</v>
      </c>
      <c r="Q137" s="228">
        <v>0.00018000000000000001</v>
      </c>
      <c r="R137" s="228">
        <f>Q137*H137</f>
        <v>0.041399999999999999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899</v>
      </c>
      <c r="AT137" s="230" t="s">
        <v>254</v>
      </c>
      <c r="AU137" s="230" t="s">
        <v>92</v>
      </c>
      <c r="AY137" s="17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90</v>
      </c>
      <c r="BK137" s="231">
        <f>ROUND(I137*H137,2)</f>
        <v>0</v>
      </c>
      <c r="BL137" s="17" t="s">
        <v>899</v>
      </c>
      <c r="BM137" s="230" t="s">
        <v>1353</v>
      </c>
    </row>
    <row r="138" s="2" customFormat="1" ht="16.5" customHeight="1">
      <c r="A138" s="39"/>
      <c r="B138" s="40"/>
      <c r="C138" s="265" t="s">
        <v>204</v>
      </c>
      <c r="D138" s="265" t="s">
        <v>254</v>
      </c>
      <c r="E138" s="266" t="s">
        <v>1354</v>
      </c>
      <c r="F138" s="267" t="s">
        <v>1355</v>
      </c>
      <c r="G138" s="268" t="s">
        <v>347</v>
      </c>
      <c r="H138" s="269">
        <v>3</v>
      </c>
      <c r="I138" s="270"/>
      <c r="J138" s="271">
        <f>ROUND(I138*H138,2)</f>
        <v>0</v>
      </c>
      <c r="K138" s="267" t="s">
        <v>824</v>
      </c>
      <c r="L138" s="272"/>
      <c r="M138" s="273" t="s">
        <v>1</v>
      </c>
      <c r="N138" s="274" t="s">
        <v>47</v>
      </c>
      <c r="O138" s="92"/>
      <c r="P138" s="228">
        <f>O138*H138</f>
        <v>0</v>
      </c>
      <c r="Q138" s="228">
        <v>1.23475</v>
      </c>
      <c r="R138" s="228">
        <f>Q138*H138</f>
        <v>3.70425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899</v>
      </c>
      <c r="AT138" s="230" t="s">
        <v>254</v>
      </c>
      <c r="AU138" s="230" t="s">
        <v>92</v>
      </c>
      <c r="AY138" s="17" t="s">
        <v>155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90</v>
      </c>
      <c r="BK138" s="231">
        <f>ROUND(I138*H138,2)</f>
        <v>0</v>
      </c>
      <c r="BL138" s="17" t="s">
        <v>899</v>
      </c>
      <c r="BM138" s="230" t="s">
        <v>1356</v>
      </c>
    </row>
    <row r="139" s="2" customFormat="1" ht="24.15" customHeight="1">
      <c r="A139" s="39"/>
      <c r="B139" s="40"/>
      <c r="C139" s="265" t="s">
        <v>208</v>
      </c>
      <c r="D139" s="265" t="s">
        <v>254</v>
      </c>
      <c r="E139" s="266" t="s">
        <v>1357</v>
      </c>
      <c r="F139" s="267" t="s">
        <v>1358</v>
      </c>
      <c r="G139" s="268" t="s">
        <v>347</v>
      </c>
      <c r="H139" s="269">
        <v>41</v>
      </c>
      <c r="I139" s="270"/>
      <c r="J139" s="271">
        <f>ROUND(I139*H139,2)</f>
        <v>0</v>
      </c>
      <c r="K139" s="267" t="s">
        <v>824</v>
      </c>
      <c r="L139" s="272"/>
      <c r="M139" s="273" t="s">
        <v>1</v>
      </c>
      <c r="N139" s="274" t="s">
        <v>47</v>
      </c>
      <c r="O139" s="92"/>
      <c r="P139" s="228">
        <f>O139*H139</f>
        <v>0</v>
      </c>
      <c r="Q139" s="228">
        <v>0.32700000000000001</v>
      </c>
      <c r="R139" s="228">
        <f>Q139*H139</f>
        <v>13.407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899</v>
      </c>
      <c r="AT139" s="230" t="s">
        <v>254</v>
      </c>
      <c r="AU139" s="230" t="s">
        <v>92</v>
      </c>
      <c r="AY139" s="17" t="s">
        <v>155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90</v>
      </c>
      <c r="BK139" s="231">
        <f>ROUND(I139*H139,2)</f>
        <v>0</v>
      </c>
      <c r="BL139" s="17" t="s">
        <v>899</v>
      </c>
      <c r="BM139" s="230" t="s">
        <v>1359</v>
      </c>
    </row>
    <row r="140" s="2" customFormat="1" ht="24.15" customHeight="1">
      <c r="A140" s="39"/>
      <c r="B140" s="40"/>
      <c r="C140" s="219" t="s">
        <v>214</v>
      </c>
      <c r="D140" s="219" t="s">
        <v>157</v>
      </c>
      <c r="E140" s="220" t="s">
        <v>1360</v>
      </c>
      <c r="F140" s="221" t="s">
        <v>1361</v>
      </c>
      <c r="G140" s="222" t="s">
        <v>859</v>
      </c>
      <c r="H140" s="223">
        <v>0.0030000000000000001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47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162</v>
      </c>
      <c r="AT140" s="230" t="s">
        <v>157</v>
      </c>
      <c r="AU140" s="230" t="s">
        <v>92</v>
      </c>
      <c r="AY140" s="17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90</v>
      </c>
      <c r="BK140" s="231">
        <f>ROUND(I140*H140,2)</f>
        <v>0</v>
      </c>
      <c r="BL140" s="17" t="s">
        <v>162</v>
      </c>
      <c r="BM140" s="230" t="s">
        <v>1362</v>
      </c>
    </row>
    <row r="141" s="14" customFormat="1">
      <c r="A141" s="14"/>
      <c r="B141" s="243"/>
      <c r="C141" s="244"/>
      <c r="D141" s="234" t="s">
        <v>164</v>
      </c>
      <c r="E141" s="245" t="s">
        <v>1</v>
      </c>
      <c r="F141" s="246" t="s">
        <v>1363</v>
      </c>
      <c r="G141" s="244"/>
      <c r="H141" s="247">
        <v>0.0030000000000000001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164</v>
      </c>
      <c r="AU141" s="253" t="s">
        <v>92</v>
      </c>
      <c r="AV141" s="14" t="s">
        <v>92</v>
      </c>
      <c r="AW141" s="14" t="s">
        <v>39</v>
      </c>
      <c r="AX141" s="14" t="s">
        <v>90</v>
      </c>
      <c r="AY141" s="253" t="s">
        <v>155</v>
      </c>
    </row>
    <row r="142" s="2" customFormat="1" ht="24.15" customHeight="1">
      <c r="A142" s="39"/>
      <c r="B142" s="40"/>
      <c r="C142" s="219" t="s">
        <v>224</v>
      </c>
      <c r="D142" s="219" t="s">
        <v>157</v>
      </c>
      <c r="E142" s="220" t="s">
        <v>863</v>
      </c>
      <c r="F142" s="221" t="s">
        <v>864</v>
      </c>
      <c r="G142" s="222" t="s">
        <v>859</v>
      </c>
      <c r="H142" s="223">
        <v>0.10199999999999999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47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162</v>
      </c>
      <c r="AT142" s="230" t="s">
        <v>157</v>
      </c>
      <c r="AU142" s="230" t="s">
        <v>92</v>
      </c>
      <c r="AY142" s="17" t="s">
        <v>155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90</v>
      </c>
      <c r="BK142" s="231">
        <f>ROUND(I142*H142,2)</f>
        <v>0</v>
      </c>
      <c r="BL142" s="17" t="s">
        <v>162</v>
      </c>
      <c r="BM142" s="230" t="s">
        <v>1364</v>
      </c>
    </row>
    <row r="143" s="14" customFormat="1">
      <c r="A143" s="14"/>
      <c r="B143" s="243"/>
      <c r="C143" s="244"/>
      <c r="D143" s="234" t="s">
        <v>164</v>
      </c>
      <c r="E143" s="245" t="s">
        <v>1</v>
      </c>
      <c r="F143" s="246" t="s">
        <v>1365</v>
      </c>
      <c r="G143" s="244"/>
      <c r="H143" s="247">
        <v>0.10199999999999999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164</v>
      </c>
      <c r="AU143" s="253" t="s">
        <v>92</v>
      </c>
      <c r="AV143" s="14" t="s">
        <v>92</v>
      </c>
      <c r="AW143" s="14" t="s">
        <v>39</v>
      </c>
      <c r="AX143" s="14" t="s">
        <v>90</v>
      </c>
      <c r="AY143" s="253" t="s">
        <v>155</v>
      </c>
    </row>
    <row r="144" s="2" customFormat="1" ht="24.15" customHeight="1">
      <c r="A144" s="39"/>
      <c r="B144" s="40"/>
      <c r="C144" s="219" t="s">
        <v>229</v>
      </c>
      <c r="D144" s="219" t="s">
        <v>157</v>
      </c>
      <c r="E144" s="220" t="s">
        <v>1366</v>
      </c>
      <c r="F144" s="221" t="s">
        <v>1367</v>
      </c>
      <c r="G144" s="222" t="s">
        <v>182</v>
      </c>
      <c r="H144" s="223">
        <v>16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47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162</v>
      </c>
      <c r="AT144" s="230" t="s">
        <v>157</v>
      </c>
      <c r="AU144" s="230" t="s">
        <v>92</v>
      </c>
      <c r="AY144" s="17" t="s">
        <v>155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90</v>
      </c>
      <c r="BK144" s="231">
        <f>ROUND(I144*H144,2)</f>
        <v>0</v>
      </c>
      <c r="BL144" s="17" t="s">
        <v>162</v>
      </c>
      <c r="BM144" s="230" t="s">
        <v>1368</v>
      </c>
    </row>
    <row r="145" s="14" customFormat="1">
      <c r="A145" s="14"/>
      <c r="B145" s="243"/>
      <c r="C145" s="244"/>
      <c r="D145" s="234" t="s">
        <v>164</v>
      </c>
      <c r="E145" s="245" t="s">
        <v>1</v>
      </c>
      <c r="F145" s="246" t="s">
        <v>1369</v>
      </c>
      <c r="G145" s="244"/>
      <c r="H145" s="247">
        <v>16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164</v>
      </c>
      <c r="AU145" s="253" t="s">
        <v>92</v>
      </c>
      <c r="AV145" s="14" t="s">
        <v>92</v>
      </c>
      <c r="AW145" s="14" t="s">
        <v>39</v>
      </c>
      <c r="AX145" s="14" t="s">
        <v>90</v>
      </c>
      <c r="AY145" s="253" t="s">
        <v>155</v>
      </c>
    </row>
    <row r="146" s="2" customFormat="1" ht="24.15" customHeight="1">
      <c r="A146" s="39"/>
      <c r="B146" s="40"/>
      <c r="C146" s="219" t="s">
        <v>234</v>
      </c>
      <c r="D146" s="219" t="s">
        <v>157</v>
      </c>
      <c r="E146" s="220" t="s">
        <v>1370</v>
      </c>
      <c r="F146" s="221" t="s">
        <v>875</v>
      </c>
      <c r="G146" s="222" t="s">
        <v>876</v>
      </c>
      <c r="H146" s="223">
        <v>1</v>
      </c>
      <c r="I146" s="224"/>
      <c r="J146" s="225">
        <f>ROUND(I146*H146,2)</f>
        <v>0</v>
      </c>
      <c r="K146" s="221" t="s">
        <v>824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162</v>
      </c>
      <c r="AT146" s="230" t="s">
        <v>157</v>
      </c>
      <c r="AU146" s="230" t="s">
        <v>92</v>
      </c>
      <c r="AY146" s="17" t="s">
        <v>155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90</v>
      </c>
      <c r="BK146" s="231">
        <f>ROUND(I146*H146,2)</f>
        <v>0</v>
      </c>
      <c r="BL146" s="17" t="s">
        <v>162</v>
      </c>
      <c r="BM146" s="230" t="s">
        <v>1371</v>
      </c>
    </row>
    <row r="147" s="2" customFormat="1">
      <c r="A147" s="39"/>
      <c r="B147" s="40"/>
      <c r="C147" s="41"/>
      <c r="D147" s="234" t="s">
        <v>567</v>
      </c>
      <c r="E147" s="41"/>
      <c r="F147" s="275" t="s">
        <v>878</v>
      </c>
      <c r="G147" s="41"/>
      <c r="H147" s="41"/>
      <c r="I147" s="276"/>
      <c r="J147" s="41"/>
      <c r="K147" s="41"/>
      <c r="L147" s="45"/>
      <c r="M147" s="277"/>
      <c r="N147" s="27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7" t="s">
        <v>567</v>
      </c>
      <c r="AU147" s="17" t="s">
        <v>92</v>
      </c>
    </row>
    <row r="148" s="2" customFormat="1" ht="24.15" customHeight="1">
      <c r="A148" s="39"/>
      <c r="B148" s="40"/>
      <c r="C148" s="219" t="s">
        <v>241</v>
      </c>
      <c r="D148" s="219" t="s">
        <v>157</v>
      </c>
      <c r="E148" s="220" t="s">
        <v>879</v>
      </c>
      <c r="F148" s="221" t="s">
        <v>880</v>
      </c>
      <c r="G148" s="222" t="s">
        <v>881</v>
      </c>
      <c r="H148" s="223">
        <v>6</v>
      </c>
      <c r="I148" s="224"/>
      <c r="J148" s="225">
        <f>ROUND(I148*H148,2)</f>
        <v>0</v>
      </c>
      <c r="K148" s="221" t="s">
        <v>824</v>
      </c>
      <c r="L148" s="45"/>
      <c r="M148" s="226" t="s">
        <v>1</v>
      </c>
      <c r="N148" s="227" t="s">
        <v>47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162</v>
      </c>
      <c r="AT148" s="230" t="s">
        <v>157</v>
      </c>
      <c r="AU148" s="230" t="s">
        <v>92</v>
      </c>
      <c r="AY148" s="17" t="s">
        <v>155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90</v>
      </c>
      <c r="BK148" s="231">
        <f>ROUND(I148*H148,2)</f>
        <v>0</v>
      </c>
      <c r="BL148" s="17" t="s">
        <v>162</v>
      </c>
      <c r="BM148" s="230" t="s">
        <v>1372</v>
      </c>
    </row>
    <row r="149" s="2" customFormat="1" ht="24.15" customHeight="1">
      <c r="A149" s="39"/>
      <c r="B149" s="40"/>
      <c r="C149" s="219" t="s">
        <v>246</v>
      </c>
      <c r="D149" s="219" t="s">
        <v>157</v>
      </c>
      <c r="E149" s="220" t="s">
        <v>1373</v>
      </c>
      <c r="F149" s="221" t="s">
        <v>1374</v>
      </c>
      <c r="G149" s="222" t="s">
        <v>881</v>
      </c>
      <c r="H149" s="223">
        <v>2</v>
      </c>
      <c r="I149" s="224"/>
      <c r="J149" s="225">
        <f>ROUND(I149*H149,2)</f>
        <v>0</v>
      </c>
      <c r="K149" s="221" t="s">
        <v>824</v>
      </c>
      <c r="L149" s="45"/>
      <c r="M149" s="226" t="s">
        <v>1</v>
      </c>
      <c r="N149" s="227" t="s">
        <v>47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162</v>
      </c>
      <c r="AT149" s="230" t="s">
        <v>157</v>
      </c>
      <c r="AU149" s="230" t="s">
        <v>92</v>
      </c>
      <c r="AY149" s="17" t="s">
        <v>155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90</v>
      </c>
      <c r="BK149" s="231">
        <f>ROUND(I149*H149,2)</f>
        <v>0</v>
      </c>
      <c r="BL149" s="17" t="s">
        <v>162</v>
      </c>
      <c r="BM149" s="230" t="s">
        <v>1375</v>
      </c>
    </row>
    <row r="150" s="2" customFormat="1" ht="37.8" customHeight="1">
      <c r="A150" s="39"/>
      <c r="B150" s="40"/>
      <c r="C150" s="219" t="s">
        <v>8</v>
      </c>
      <c r="D150" s="219" t="s">
        <v>157</v>
      </c>
      <c r="E150" s="220" t="s">
        <v>1376</v>
      </c>
      <c r="F150" s="221" t="s">
        <v>1377</v>
      </c>
      <c r="G150" s="222" t="s">
        <v>182</v>
      </c>
      <c r="H150" s="223">
        <v>439.60000000000002</v>
      </c>
      <c r="I150" s="224"/>
      <c r="J150" s="225">
        <f>ROUND(I150*H150,2)</f>
        <v>0</v>
      </c>
      <c r="K150" s="221" t="s">
        <v>824</v>
      </c>
      <c r="L150" s="45"/>
      <c r="M150" s="226" t="s">
        <v>1</v>
      </c>
      <c r="N150" s="227" t="s">
        <v>47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162</v>
      </c>
      <c r="AT150" s="230" t="s">
        <v>157</v>
      </c>
      <c r="AU150" s="230" t="s">
        <v>92</v>
      </c>
      <c r="AY150" s="17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90</v>
      </c>
      <c r="BK150" s="231">
        <f>ROUND(I150*H150,2)</f>
        <v>0</v>
      </c>
      <c r="BL150" s="17" t="s">
        <v>162</v>
      </c>
      <c r="BM150" s="230" t="s">
        <v>1378</v>
      </c>
    </row>
    <row r="151" s="2" customFormat="1">
      <c r="A151" s="39"/>
      <c r="B151" s="40"/>
      <c r="C151" s="41"/>
      <c r="D151" s="234" t="s">
        <v>567</v>
      </c>
      <c r="E151" s="41"/>
      <c r="F151" s="275" t="s">
        <v>1379</v>
      </c>
      <c r="G151" s="41"/>
      <c r="H151" s="41"/>
      <c r="I151" s="276"/>
      <c r="J151" s="41"/>
      <c r="K151" s="41"/>
      <c r="L151" s="45"/>
      <c r="M151" s="277"/>
      <c r="N151" s="27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567</v>
      </c>
      <c r="AU151" s="17" t="s">
        <v>92</v>
      </c>
    </row>
    <row r="152" s="14" customFormat="1">
      <c r="A152" s="14"/>
      <c r="B152" s="243"/>
      <c r="C152" s="244"/>
      <c r="D152" s="234" t="s">
        <v>164</v>
      </c>
      <c r="E152" s="245" t="s">
        <v>1</v>
      </c>
      <c r="F152" s="246" t="s">
        <v>1380</v>
      </c>
      <c r="G152" s="244"/>
      <c r="H152" s="247">
        <v>439.60000000000002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164</v>
      </c>
      <c r="AU152" s="253" t="s">
        <v>92</v>
      </c>
      <c r="AV152" s="14" t="s">
        <v>92</v>
      </c>
      <c r="AW152" s="14" t="s">
        <v>39</v>
      </c>
      <c r="AX152" s="14" t="s">
        <v>90</v>
      </c>
      <c r="AY152" s="253" t="s">
        <v>155</v>
      </c>
    </row>
    <row r="153" s="2" customFormat="1" ht="37.8" customHeight="1">
      <c r="A153" s="39"/>
      <c r="B153" s="40"/>
      <c r="C153" s="219" t="s">
        <v>259</v>
      </c>
      <c r="D153" s="219" t="s">
        <v>157</v>
      </c>
      <c r="E153" s="220" t="s">
        <v>1381</v>
      </c>
      <c r="F153" s="221" t="s">
        <v>1382</v>
      </c>
      <c r="G153" s="222" t="s">
        <v>182</v>
      </c>
      <c r="H153" s="223">
        <v>439.60000000000002</v>
      </c>
      <c r="I153" s="224"/>
      <c r="J153" s="225">
        <f>ROUND(I153*H153,2)</f>
        <v>0</v>
      </c>
      <c r="K153" s="221" t="s">
        <v>824</v>
      </c>
      <c r="L153" s="45"/>
      <c r="M153" s="226" t="s">
        <v>1</v>
      </c>
      <c r="N153" s="227" t="s">
        <v>47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162</v>
      </c>
      <c r="AT153" s="230" t="s">
        <v>157</v>
      </c>
      <c r="AU153" s="230" t="s">
        <v>92</v>
      </c>
      <c r="AY153" s="17" t="s">
        <v>155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90</v>
      </c>
      <c r="BK153" s="231">
        <f>ROUND(I153*H153,2)</f>
        <v>0</v>
      </c>
      <c r="BL153" s="17" t="s">
        <v>162</v>
      </c>
      <c r="BM153" s="230" t="s">
        <v>1383</v>
      </c>
    </row>
    <row r="154" s="2" customFormat="1">
      <c r="A154" s="39"/>
      <c r="B154" s="40"/>
      <c r="C154" s="41"/>
      <c r="D154" s="234" t="s">
        <v>567</v>
      </c>
      <c r="E154" s="41"/>
      <c r="F154" s="275" t="s">
        <v>1379</v>
      </c>
      <c r="G154" s="41"/>
      <c r="H154" s="41"/>
      <c r="I154" s="276"/>
      <c r="J154" s="41"/>
      <c r="K154" s="41"/>
      <c r="L154" s="45"/>
      <c r="M154" s="277"/>
      <c r="N154" s="27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567</v>
      </c>
      <c r="AU154" s="17" t="s">
        <v>92</v>
      </c>
    </row>
    <row r="155" s="12" customFormat="1" ht="25.92" customHeight="1">
      <c r="A155" s="12"/>
      <c r="B155" s="203"/>
      <c r="C155" s="204"/>
      <c r="D155" s="205" t="s">
        <v>81</v>
      </c>
      <c r="E155" s="206" t="s">
        <v>886</v>
      </c>
      <c r="F155" s="206" t="s">
        <v>887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SUM(P156:P212)</f>
        <v>0</v>
      </c>
      <c r="Q155" s="211"/>
      <c r="R155" s="212">
        <f>SUM(R156:R212)</f>
        <v>0</v>
      </c>
      <c r="S155" s="211"/>
      <c r="T155" s="213">
        <f>SUM(T156:T212)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162</v>
      </c>
      <c r="AT155" s="215" t="s">
        <v>81</v>
      </c>
      <c r="AU155" s="215" t="s">
        <v>82</v>
      </c>
      <c r="AY155" s="214" t="s">
        <v>155</v>
      </c>
      <c r="BK155" s="216">
        <f>SUM(BK156:BK212)</f>
        <v>0</v>
      </c>
    </row>
    <row r="156" s="2" customFormat="1" ht="62.7" customHeight="1">
      <c r="A156" s="39"/>
      <c r="B156" s="40"/>
      <c r="C156" s="219" t="s">
        <v>264</v>
      </c>
      <c r="D156" s="219" t="s">
        <v>157</v>
      </c>
      <c r="E156" s="220" t="s">
        <v>1384</v>
      </c>
      <c r="F156" s="221" t="s">
        <v>1385</v>
      </c>
      <c r="G156" s="222" t="s">
        <v>347</v>
      </c>
      <c r="H156" s="223">
        <v>1</v>
      </c>
      <c r="I156" s="224"/>
      <c r="J156" s="225">
        <f>ROUND(I156*H156,2)</f>
        <v>0</v>
      </c>
      <c r="K156" s="221" t="s">
        <v>824</v>
      </c>
      <c r="L156" s="45"/>
      <c r="M156" s="226" t="s">
        <v>1</v>
      </c>
      <c r="N156" s="227" t="s">
        <v>47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899</v>
      </c>
      <c r="AT156" s="230" t="s">
        <v>157</v>
      </c>
      <c r="AU156" s="230" t="s">
        <v>90</v>
      </c>
      <c r="AY156" s="17" t="s">
        <v>155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90</v>
      </c>
      <c r="BK156" s="231">
        <f>ROUND(I156*H156,2)</f>
        <v>0</v>
      </c>
      <c r="BL156" s="17" t="s">
        <v>899</v>
      </c>
      <c r="BM156" s="230" t="s">
        <v>1386</v>
      </c>
    </row>
    <row r="157" s="2" customFormat="1">
      <c r="A157" s="39"/>
      <c r="B157" s="40"/>
      <c r="C157" s="41"/>
      <c r="D157" s="234" t="s">
        <v>567</v>
      </c>
      <c r="E157" s="41"/>
      <c r="F157" s="275" t="s">
        <v>1387</v>
      </c>
      <c r="G157" s="41"/>
      <c r="H157" s="41"/>
      <c r="I157" s="276"/>
      <c r="J157" s="41"/>
      <c r="K157" s="41"/>
      <c r="L157" s="45"/>
      <c r="M157" s="277"/>
      <c r="N157" s="27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567</v>
      </c>
      <c r="AU157" s="17" t="s">
        <v>90</v>
      </c>
    </row>
    <row r="158" s="14" customFormat="1">
      <c r="A158" s="14"/>
      <c r="B158" s="243"/>
      <c r="C158" s="244"/>
      <c r="D158" s="234" t="s">
        <v>164</v>
      </c>
      <c r="E158" s="245" t="s">
        <v>1</v>
      </c>
      <c r="F158" s="246" t="s">
        <v>1388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164</v>
      </c>
      <c r="AU158" s="253" t="s">
        <v>90</v>
      </c>
      <c r="AV158" s="14" t="s">
        <v>92</v>
      </c>
      <c r="AW158" s="14" t="s">
        <v>39</v>
      </c>
      <c r="AX158" s="14" t="s">
        <v>90</v>
      </c>
      <c r="AY158" s="253" t="s">
        <v>155</v>
      </c>
    </row>
    <row r="159" s="2" customFormat="1" ht="62.7" customHeight="1">
      <c r="A159" s="39"/>
      <c r="B159" s="40"/>
      <c r="C159" s="219" t="s">
        <v>270</v>
      </c>
      <c r="D159" s="219" t="s">
        <v>157</v>
      </c>
      <c r="E159" s="220" t="s">
        <v>1389</v>
      </c>
      <c r="F159" s="221" t="s">
        <v>1390</v>
      </c>
      <c r="G159" s="222" t="s">
        <v>347</v>
      </c>
      <c r="H159" s="223">
        <v>1</v>
      </c>
      <c r="I159" s="224"/>
      <c r="J159" s="225">
        <f>ROUND(I159*H159,2)</f>
        <v>0</v>
      </c>
      <c r="K159" s="221" t="s">
        <v>824</v>
      </c>
      <c r="L159" s="45"/>
      <c r="M159" s="226" t="s">
        <v>1</v>
      </c>
      <c r="N159" s="227" t="s">
        <v>47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899</v>
      </c>
      <c r="AT159" s="230" t="s">
        <v>157</v>
      </c>
      <c r="AU159" s="230" t="s">
        <v>90</v>
      </c>
      <c r="AY159" s="17" t="s">
        <v>155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90</v>
      </c>
      <c r="BK159" s="231">
        <f>ROUND(I159*H159,2)</f>
        <v>0</v>
      </c>
      <c r="BL159" s="17" t="s">
        <v>899</v>
      </c>
      <c r="BM159" s="230" t="s">
        <v>1391</v>
      </c>
    </row>
    <row r="160" s="2" customFormat="1">
      <c r="A160" s="39"/>
      <c r="B160" s="40"/>
      <c r="C160" s="41"/>
      <c r="D160" s="234" t="s">
        <v>567</v>
      </c>
      <c r="E160" s="41"/>
      <c r="F160" s="275" t="s">
        <v>1387</v>
      </c>
      <c r="G160" s="41"/>
      <c r="H160" s="41"/>
      <c r="I160" s="276"/>
      <c r="J160" s="41"/>
      <c r="K160" s="41"/>
      <c r="L160" s="45"/>
      <c r="M160" s="277"/>
      <c r="N160" s="27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567</v>
      </c>
      <c r="AU160" s="17" t="s">
        <v>90</v>
      </c>
    </row>
    <row r="161" s="14" customFormat="1">
      <c r="A161" s="14"/>
      <c r="B161" s="243"/>
      <c r="C161" s="244"/>
      <c r="D161" s="234" t="s">
        <v>164</v>
      </c>
      <c r="E161" s="245" t="s">
        <v>1</v>
      </c>
      <c r="F161" s="246" t="s">
        <v>1392</v>
      </c>
      <c r="G161" s="244"/>
      <c r="H161" s="247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164</v>
      </c>
      <c r="AU161" s="253" t="s">
        <v>90</v>
      </c>
      <c r="AV161" s="14" t="s">
        <v>92</v>
      </c>
      <c r="AW161" s="14" t="s">
        <v>39</v>
      </c>
      <c r="AX161" s="14" t="s">
        <v>90</v>
      </c>
      <c r="AY161" s="253" t="s">
        <v>155</v>
      </c>
    </row>
    <row r="162" s="2" customFormat="1" ht="49.05" customHeight="1">
      <c r="A162" s="39"/>
      <c r="B162" s="40"/>
      <c r="C162" s="219" t="s">
        <v>275</v>
      </c>
      <c r="D162" s="219" t="s">
        <v>157</v>
      </c>
      <c r="E162" s="220" t="s">
        <v>1393</v>
      </c>
      <c r="F162" s="221" t="s">
        <v>1394</v>
      </c>
      <c r="G162" s="222" t="s">
        <v>217</v>
      </c>
      <c r="H162" s="223">
        <v>31.135999999999999</v>
      </c>
      <c r="I162" s="224"/>
      <c r="J162" s="225">
        <f>ROUND(I162*H162,2)</f>
        <v>0</v>
      </c>
      <c r="K162" s="221" t="s">
        <v>824</v>
      </c>
      <c r="L162" s="45"/>
      <c r="M162" s="226" t="s">
        <v>1</v>
      </c>
      <c r="N162" s="227" t="s">
        <v>47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899</v>
      </c>
      <c r="AT162" s="230" t="s">
        <v>157</v>
      </c>
      <c r="AU162" s="230" t="s">
        <v>90</v>
      </c>
      <c r="AY162" s="17" t="s">
        <v>155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90</v>
      </c>
      <c r="BK162" s="231">
        <f>ROUND(I162*H162,2)</f>
        <v>0</v>
      </c>
      <c r="BL162" s="17" t="s">
        <v>899</v>
      </c>
      <c r="BM162" s="230" t="s">
        <v>1395</v>
      </c>
    </row>
    <row r="163" s="2" customFormat="1">
      <c r="A163" s="39"/>
      <c r="B163" s="40"/>
      <c r="C163" s="41"/>
      <c r="D163" s="234" t="s">
        <v>567</v>
      </c>
      <c r="E163" s="41"/>
      <c r="F163" s="275" t="s">
        <v>892</v>
      </c>
      <c r="G163" s="41"/>
      <c r="H163" s="41"/>
      <c r="I163" s="276"/>
      <c r="J163" s="41"/>
      <c r="K163" s="41"/>
      <c r="L163" s="45"/>
      <c r="M163" s="277"/>
      <c r="N163" s="27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567</v>
      </c>
      <c r="AU163" s="17" t="s">
        <v>90</v>
      </c>
    </row>
    <row r="164" s="2" customFormat="1" ht="49.05" customHeight="1">
      <c r="A164" s="39"/>
      <c r="B164" s="40"/>
      <c r="C164" s="219" t="s">
        <v>280</v>
      </c>
      <c r="D164" s="219" t="s">
        <v>157</v>
      </c>
      <c r="E164" s="220" t="s">
        <v>1396</v>
      </c>
      <c r="F164" s="221" t="s">
        <v>1397</v>
      </c>
      <c r="G164" s="222" t="s">
        <v>217</v>
      </c>
      <c r="H164" s="223">
        <v>143.19999999999999</v>
      </c>
      <c r="I164" s="224"/>
      <c r="J164" s="225">
        <f>ROUND(I164*H164,2)</f>
        <v>0</v>
      </c>
      <c r="K164" s="221" t="s">
        <v>824</v>
      </c>
      <c r="L164" s="45"/>
      <c r="M164" s="226" t="s">
        <v>1</v>
      </c>
      <c r="N164" s="227" t="s">
        <v>47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899</v>
      </c>
      <c r="AT164" s="230" t="s">
        <v>157</v>
      </c>
      <c r="AU164" s="230" t="s">
        <v>90</v>
      </c>
      <c r="AY164" s="17" t="s">
        <v>155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90</v>
      </c>
      <c r="BK164" s="231">
        <f>ROUND(I164*H164,2)</f>
        <v>0</v>
      </c>
      <c r="BL164" s="17" t="s">
        <v>899</v>
      </c>
      <c r="BM164" s="230" t="s">
        <v>1398</v>
      </c>
    </row>
    <row r="165" s="2" customFormat="1">
      <c r="A165" s="39"/>
      <c r="B165" s="40"/>
      <c r="C165" s="41"/>
      <c r="D165" s="234" t="s">
        <v>567</v>
      </c>
      <c r="E165" s="41"/>
      <c r="F165" s="275" t="s">
        <v>892</v>
      </c>
      <c r="G165" s="41"/>
      <c r="H165" s="41"/>
      <c r="I165" s="276"/>
      <c r="J165" s="41"/>
      <c r="K165" s="41"/>
      <c r="L165" s="45"/>
      <c r="M165" s="277"/>
      <c r="N165" s="27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7" t="s">
        <v>567</v>
      </c>
      <c r="AU165" s="17" t="s">
        <v>90</v>
      </c>
    </row>
    <row r="166" s="13" customFormat="1">
      <c r="A166" s="13"/>
      <c r="B166" s="232"/>
      <c r="C166" s="233"/>
      <c r="D166" s="234" t="s">
        <v>164</v>
      </c>
      <c r="E166" s="235" t="s">
        <v>1</v>
      </c>
      <c r="F166" s="236" t="s">
        <v>1399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164</v>
      </c>
      <c r="AU166" s="242" t="s">
        <v>90</v>
      </c>
      <c r="AV166" s="13" t="s">
        <v>90</v>
      </c>
      <c r="AW166" s="13" t="s">
        <v>39</v>
      </c>
      <c r="AX166" s="13" t="s">
        <v>82</v>
      </c>
      <c r="AY166" s="242" t="s">
        <v>155</v>
      </c>
    </row>
    <row r="167" s="14" customFormat="1">
      <c r="A167" s="14"/>
      <c r="B167" s="243"/>
      <c r="C167" s="244"/>
      <c r="D167" s="234" t="s">
        <v>164</v>
      </c>
      <c r="E167" s="245" t="s">
        <v>1</v>
      </c>
      <c r="F167" s="246" t="s">
        <v>1400</v>
      </c>
      <c r="G167" s="244"/>
      <c r="H167" s="247">
        <v>143.19999999999999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164</v>
      </c>
      <c r="AU167" s="253" t="s">
        <v>90</v>
      </c>
      <c r="AV167" s="14" t="s">
        <v>92</v>
      </c>
      <c r="AW167" s="14" t="s">
        <v>39</v>
      </c>
      <c r="AX167" s="14" t="s">
        <v>90</v>
      </c>
      <c r="AY167" s="253" t="s">
        <v>155</v>
      </c>
    </row>
    <row r="168" s="2" customFormat="1" ht="62.7" customHeight="1">
      <c r="A168" s="39"/>
      <c r="B168" s="40"/>
      <c r="C168" s="219" t="s">
        <v>7</v>
      </c>
      <c r="D168" s="219" t="s">
        <v>157</v>
      </c>
      <c r="E168" s="220" t="s">
        <v>1401</v>
      </c>
      <c r="F168" s="221" t="s">
        <v>1402</v>
      </c>
      <c r="G168" s="222" t="s">
        <v>217</v>
      </c>
      <c r="H168" s="223">
        <v>62.448</v>
      </c>
      <c r="I168" s="224"/>
      <c r="J168" s="225">
        <f>ROUND(I168*H168,2)</f>
        <v>0</v>
      </c>
      <c r="K168" s="221" t="s">
        <v>824</v>
      </c>
      <c r="L168" s="45"/>
      <c r="M168" s="226" t="s">
        <v>1</v>
      </c>
      <c r="N168" s="227" t="s">
        <v>47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899</v>
      </c>
      <c r="AT168" s="230" t="s">
        <v>157</v>
      </c>
      <c r="AU168" s="230" t="s">
        <v>90</v>
      </c>
      <c r="AY168" s="17" t="s">
        <v>155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90</v>
      </c>
      <c r="BK168" s="231">
        <f>ROUND(I168*H168,2)</f>
        <v>0</v>
      </c>
      <c r="BL168" s="17" t="s">
        <v>899</v>
      </c>
      <c r="BM168" s="230" t="s">
        <v>1403</v>
      </c>
    </row>
    <row r="169" s="2" customFormat="1">
      <c r="A169" s="39"/>
      <c r="B169" s="40"/>
      <c r="C169" s="41"/>
      <c r="D169" s="234" t="s">
        <v>567</v>
      </c>
      <c r="E169" s="41"/>
      <c r="F169" s="275" t="s">
        <v>892</v>
      </c>
      <c r="G169" s="41"/>
      <c r="H169" s="41"/>
      <c r="I169" s="276"/>
      <c r="J169" s="41"/>
      <c r="K169" s="41"/>
      <c r="L169" s="45"/>
      <c r="M169" s="277"/>
      <c r="N169" s="27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567</v>
      </c>
      <c r="AU169" s="17" t="s">
        <v>90</v>
      </c>
    </row>
    <row r="170" s="13" customFormat="1">
      <c r="A170" s="13"/>
      <c r="B170" s="232"/>
      <c r="C170" s="233"/>
      <c r="D170" s="234" t="s">
        <v>164</v>
      </c>
      <c r="E170" s="235" t="s">
        <v>1</v>
      </c>
      <c r="F170" s="236" t="s">
        <v>1404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164</v>
      </c>
      <c r="AU170" s="242" t="s">
        <v>90</v>
      </c>
      <c r="AV170" s="13" t="s">
        <v>90</v>
      </c>
      <c r="AW170" s="13" t="s">
        <v>39</v>
      </c>
      <c r="AX170" s="13" t="s">
        <v>82</v>
      </c>
      <c r="AY170" s="242" t="s">
        <v>155</v>
      </c>
    </row>
    <row r="171" s="13" customFormat="1">
      <c r="A171" s="13"/>
      <c r="B171" s="232"/>
      <c r="C171" s="233"/>
      <c r="D171" s="234" t="s">
        <v>164</v>
      </c>
      <c r="E171" s="235" t="s">
        <v>1</v>
      </c>
      <c r="F171" s="236" t="s">
        <v>1405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164</v>
      </c>
      <c r="AU171" s="242" t="s">
        <v>90</v>
      </c>
      <c r="AV171" s="13" t="s">
        <v>90</v>
      </c>
      <c r="AW171" s="13" t="s">
        <v>39</v>
      </c>
      <c r="AX171" s="13" t="s">
        <v>82</v>
      </c>
      <c r="AY171" s="242" t="s">
        <v>155</v>
      </c>
    </row>
    <row r="172" s="14" customFormat="1">
      <c r="A172" s="14"/>
      <c r="B172" s="243"/>
      <c r="C172" s="244"/>
      <c r="D172" s="234" t="s">
        <v>164</v>
      </c>
      <c r="E172" s="245" t="s">
        <v>1</v>
      </c>
      <c r="F172" s="246" t="s">
        <v>1406</v>
      </c>
      <c r="G172" s="244"/>
      <c r="H172" s="247">
        <v>0.76200000000000001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164</v>
      </c>
      <c r="AU172" s="253" t="s">
        <v>90</v>
      </c>
      <c r="AV172" s="14" t="s">
        <v>92</v>
      </c>
      <c r="AW172" s="14" t="s">
        <v>39</v>
      </c>
      <c r="AX172" s="14" t="s">
        <v>82</v>
      </c>
      <c r="AY172" s="253" t="s">
        <v>155</v>
      </c>
    </row>
    <row r="173" s="14" customFormat="1">
      <c r="A173" s="14"/>
      <c r="B173" s="243"/>
      <c r="C173" s="244"/>
      <c r="D173" s="234" t="s">
        <v>164</v>
      </c>
      <c r="E173" s="245" t="s">
        <v>1</v>
      </c>
      <c r="F173" s="246" t="s">
        <v>1407</v>
      </c>
      <c r="G173" s="244"/>
      <c r="H173" s="247">
        <v>47.051000000000002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164</v>
      </c>
      <c r="AU173" s="253" t="s">
        <v>90</v>
      </c>
      <c r="AV173" s="14" t="s">
        <v>92</v>
      </c>
      <c r="AW173" s="14" t="s">
        <v>39</v>
      </c>
      <c r="AX173" s="14" t="s">
        <v>82</v>
      </c>
      <c r="AY173" s="253" t="s">
        <v>155</v>
      </c>
    </row>
    <row r="174" s="14" customFormat="1">
      <c r="A174" s="14"/>
      <c r="B174" s="243"/>
      <c r="C174" s="244"/>
      <c r="D174" s="234" t="s">
        <v>164</v>
      </c>
      <c r="E174" s="245" t="s">
        <v>1</v>
      </c>
      <c r="F174" s="246" t="s">
        <v>1408</v>
      </c>
      <c r="G174" s="244"/>
      <c r="H174" s="247">
        <v>14.635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164</v>
      </c>
      <c r="AU174" s="253" t="s">
        <v>90</v>
      </c>
      <c r="AV174" s="14" t="s">
        <v>92</v>
      </c>
      <c r="AW174" s="14" t="s">
        <v>39</v>
      </c>
      <c r="AX174" s="14" t="s">
        <v>82</v>
      </c>
      <c r="AY174" s="253" t="s">
        <v>155</v>
      </c>
    </row>
    <row r="175" s="15" customFormat="1">
      <c r="A175" s="15"/>
      <c r="B175" s="254"/>
      <c r="C175" s="255"/>
      <c r="D175" s="234" t="s">
        <v>164</v>
      </c>
      <c r="E175" s="256" t="s">
        <v>1</v>
      </c>
      <c r="F175" s="257" t="s">
        <v>170</v>
      </c>
      <c r="G175" s="255"/>
      <c r="H175" s="258">
        <v>62.448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164</v>
      </c>
      <c r="AU175" s="264" t="s">
        <v>90</v>
      </c>
      <c r="AV175" s="15" t="s">
        <v>162</v>
      </c>
      <c r="AW175" s="15" t="s">
        <v>39</v>
      </c>
      <c r="AX175" s="15" t="s">
        <v>90</v>
      </c>
      <c r="AY175" s="264" t="s">
        <v>155</v>
      </c>
    </row>
    <row r="176" s="2" customFormat="1" ht="62.7" customHeight="1">
      <c r="A176" s="39"/>
      <c r="B176" s="40"/>
      <c r="C176" s="219" t="s">
        <v>291</v>
      </c>
      <c r="D176" s="219" t="s">
        <v>157</v>
      </c>
      <c r="E176" s="220" t="s">
        <v>1409</v>
      </c>
      <c r="F176" s="221" t="s">
        <v>1410</v>
      </c>
      <c r="G176" s="222" t="s">
        <v>217</v>
      </c>
      <c r="H176" s="223">
        <v>3.6000000000000001</v>
      </c>
      <c r="I176" s="224"/>
      <c r="J176" s="225">
        <f>ROUND(I176*H176,2)</f>
        <v>0</v>
      </c>
      <c r="K176" s="221" t="s">
        <v>824</v>
      </c>
      <c r="L176" s="45"/>
      <c r="M176" s="226" t="s">
        <v>1</v>
      </c>
      <c r="N176" s="227" t="s">
        <v>47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899</v>
      </c>
      <c r="AT176" s="230" t="s">
        <v>157</v>
      </c>
      <c r="AU176" s="230" t="s">
        <v>90</v>
      </c>
      <c r="AY176" s="17" t="s">
        <v>155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90</v>
      </c>
      <c r="BK176" s="231">
        <f>ROUND(I176*H176,2)</f>
        <v>0</v>
      </c>
      <c r="BL176" s="17" t="s">
        <v>899</v>
      </c>
      <c r="BM176" s="230" t="s">
        <v>1411</v>
      </c>
    </row>
    <row r="177" s="2" customFormat="1">
      <c r="A177" s="39"/>
      <c r="B177" s="40"/>
      <c r="C177" s="41"/>
      <c r="D177" s="234" t="s">
        <v>567</v>
      </c>
      <c r="E177" s="41"/>
      <c r="F177" s="275" t="s">
        <v>892</v>
      </c>
      <c r="G177" s="41"/>
      <c r="H177" s="41"/>
      <c r="I177" s="276"/>
      <c r="J177" s="41"/>
      <c r="K177" s="41"/>
      <c r="L177" s="45"/>
      <c r="M177" s="277"/>
      <c r="N177" s="27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7" t="s">
        <v>567</v>
      </c>
      <c r="AU177" s="17" t="s">
        <v>90</v>
      </c>
    </row>
    <row r="178" s="13" customFormat="1">
      <c r="A178" s="13"/>
      <c r="B178" s="232"/>
      <c r="C178" s="233"/>
      <c r="D178" s="234" t="s">
        <v>164</v>
      </c>
      <c r="E178" s="235" t="s">
        <v>1</v>
      </c>
      <c r="F178" s="236" t="s">
        <v>1412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164</v>
      </c>
      <c r="AU178" s="242" t="s">
        <v>90</v>
      </c>
      <c r="AV178" s="13" t="s">
        <v>90</v>
      </c>
      <c r="AW178" s="13" t="s">
        <v>39</v>
      </c>
      <c r="AX178" s="13" t="s">
        <v>82</v>
      </c>
      <c r="AY178" s="242" t="s">
        <v>155</v>
      </c>
    </row>
    <row r="179" s="14" customFormat="1">
      <c r="A179" s="14"/>
      <c r="B179" s="243"/>
      <c r="C179" s="244"/>
      <c r="D179" s="234" t="s">
        <v>164</v>
      </c>
      <c r="E179" s="245" t="s">
        <v>1</v>
      </c>
      <c r="F179" s="246" t="s">
        <v>1413</v>
      </c>
      <c r="G179" s="244"/>
      <c r="H179" s="247">
        <v>3.6000000000000001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164</v>
      </c>
      <c r="AU179" s="253" t="s">
        <v>90</v>
      </c>
      <c r="AV179" s="14" t="s">
        <v>92</v>
      </c>
      <c r="AW179" s="14" t="s">
        <v>39</v>
      </c>
      <c r="AX179" s="14" t="s">
        <v>90</v>
      </c>
      <c r="AY179" s="253" t="s">
        <v>155</v>
      </c>
    </row>
    <row r="180" s="2" customFormat="1" ht="62.7" customHeight="1">
      <c r="A180" s="39"/>
      <c r="B180" s="40"/>
      <c r="C180" s="219" t="s">
        <v>298</v>
      </c>
      <c r="D180" s="219" t="s">
        <v>157</v>
      </c>
      <c r="E180" s="220" t="s">
        <v>1414</v>
      </c>
      <c r="F180" s="221" t="s">
        <v>1415</v>
      </c>
      <c r="G180" s="222" t="s">
        <v>217</v>
      </c>
      <c r="H180" s="223">
        <v>13.407</v>
      </c>
      <c r="I180" s="224"/>
      <c r="J180" s="225">
        <f>ROUND(I180*H180,2)</f>
        <v>0</v>
      </c>
      <c r="K180" s="221" t="s">
        <v>824</v>
      </c>
      <c r="L180" s="45"/>
      <c r="M180" s="226" t="s">
        <v>1</v>
      </c>
      <c r="N180" s="227" t="s">
        <v>47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899</v>
      </c>
      <c r="AT180" s="230" t="s">
        <v>157</v>
      </c>
      <c r="AU180" s="230" t="s">
        <v>90</v>
      </c>
      <c r="AY180" s="17" t="s">
        <v>155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90</v>
      </c>
      <c r="BK180" s="231">
        <f>ROUND(I180*H180,2)</f>
        <v>0</v>
      </c>
      <c r="BL180" s="17" t="s">
        <v>899</v>
      </c>
      <c r="BM180" s="230" t="s">
        <v>1416</v>
      </c>
    </row>
    <row r="181" s="2" customFormat="1">
      <c r="A181" s="39"/>
      <c r="B181" s="40"/>
      <c r="C181" s="41"/>
      <c r="D181" s="234" t="s">
        <v>567</v>
      </c>
      <c r="E181" s="41"/>
      <c r="F181" s="275" t="s">
        <v>892</v>
      </c>
      <c r="G181" s="41"/>
      <c r="H181" s="41"/>
      <c r="I181" s="276"/>
      <c r="J181" s="41"/>
      <c r="K181" s="41"/>
      <c r="L181" s="45"/>
      <c r="M181" s="277"/>
      <c r="N181" s="27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567</v>
      </c>
      <c r="AU181" s="17" t="s">
        <v>90</v>
      </c>
    </row>
    <row r="182" s="2" customFormat="1" ht="62.7" customHeight="1">
      <c r="A182" s="39"/>
      <c r="B182" s="40"/>
      <c r="C182" s="219" t="s">
        <v>305</v>
      </c>
      <c r="D182" s="219" t="s">
        <v>157</v>
      </c>
      <c r="E182" s="220" t="s">
        <v>1417</v>
      </c>
      <c r="F182" s="221" t="s">
        <v>1418</v>
      </c>
      <c r="G182" s="222" t="s">
        <v>217</v>
      </c>
      <c r="H182" s="223">
        <v>3.7040000000000002</v>
      </c>
      <c r="I182" s="224"/>
      <c r="J182" s="225">
        <f>ROUND(I182*H182,2)</f>
        <v>0</v>
      </c>
      <c r="K182" s="221" t="s">
        <v>824</v>
      </c>
      <c r="L182" s="45"/>
      <c r="M182" s="226" t="s">
        <v>1</v>
      </c>
      <c r="N182" s="227" t="s">
        <v>47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899</v>
      </c>
      <c r="AT182" s="230" t="s">
        <v>157</v>
      </c>
      <c r="AU182" s="230" t="s">
        <v>90</v>
      </c>
      <c r="AY182" s="17" t="s">
        <v>155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90</v>
      </c>
      <c r="BK182" s="231">
        <f>ROUND(I182*H182,2)</f>
        <v>0</v>
      </c>
      <c r="BL182" s="17" t="s">
        <v>899</v>
      </c>
      <c r="BM182" s="230" t="s">
        <v>1419</v>
      </c>
    </row>
    <row r="183" s="2" customFormat="1">
      <c r="A183" s="39"/>
      <c r="B183" s="40"/>
      <c r="C183" s="41"/>
      <c r="D183" s="234" t="s">
        <v>567</v>
      </c>
      <c r="E183" s="41"/>
      <c r="F183" s="275" t="s">
        <v>892</v>
      </c>
      <c r="G183" s="41"/>
      <c r="H183" s="41"/>
      <c r="I183" s="276"/>
      <c r="J183" s="41"/>
      <c r="K183" s="41"/>
      <c r="L183" s="45"/>
      <c r="M183" s="277"/>
      <c r="N183" s="27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7" t="s">
        <v>567</v>
      </c>
      <c r="AU183" s="17" t="s">
        <v>90</v>
      </c>
    </row>
    <row r="184" s="14" customFormat="1">
      <c r="A184" s="14"/>
      <c r="B184" s="243"/>
      <c r="C184" s="244"/>
      <c r="D184" s="234" t="s">
        <v>164</v>
      </c>
      <c r="E184" s="245" t="s">
        <v>1</v>
      </c>
      <c r="F184" s="246" t="s">
        <v>1420</v>
      </c>
      <c r="G184" s="244"/>
      <c r="H184" s="247">
        <v>3.7040000000000002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164</v>
      </c>
      <c r="AU184" s="253" t="s">
        <v>90</v>
      </c>
      <c r="AV184" s="14" t="s">
        <v>92</v>
      </c>
      <c r="AW184" s="14" t="s">
        <v>39</v>
      </c>
      <c r="AX184" s="14" t="s">
        <v>90</v>
      </c>
      <c r="AY184" s="253" t="s">
        <v>155</v>
      </c>
    </row>
    <row r="185" s="2" customFormat="1" ht="62.7" customHeight="1">
      <c r="A185" s="39"/>
      <c r="B185" s="40"/>
      <c r="C185" s="219" t="s">
        <v>311</v>
      </c>
      <c r="D185" s="219" t="s">
        <v>157</v>
      </c>
      <c r="E185" s="220" t="s">
        <v>1421</v>
      </c>
      <c r="F185" s="221" t="s">
        <v>1422</v>
      </c>
      <c r="G185" s="222" t="s">
        <v>217</v>
      </c>
      <c r="H185" s="223">
        <v>370.39999999999998</v>
      </c>
      <c r="I185" s="224"/>
      <c r="J185" s="225">
        <f>ROUND(I185*H185,2)</f>
        <v>0</v>
      </c>
      <c r="K185" s="221" t="s">
        <v>824</v>
      </c>
      <c r="L185" s="45"/>
      <c r="M185" s="226" t="s">
        <v>1</v>
      </c>
      <c r="N185" s="227" t="s">
        <v>47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899</v>
      </c>
      <c r="AT185" s="230" t="s">
        <v>157</v>
      </c>
      <c r="AU185" s="230" t="s">
        <v>90</v>
      </c>
      <c r="AY185" s="17" t="s">
        <v>155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90</v>
      </c>
      <c r="BK185" s="231">
        <f>ROUND(I185*H185,2)</f>
        <v>0</v>
      </c>
      <c r="BL185" s="17" t="s">
        <v>899</v>
      </c>
      <c r="BM185" s="230" t="s">
        <v>1423</v>
      </c>
    </row>
    <row r="186" s="2" customFormat="1">
      <c r="A186" s="39"/>
      <c r="B186" s="40"/>
      <c r="C186" s="41"/>
      <c r="D186" s="234" t="s">
        <v>567</v>
      </c>
      <c r="E186" s="41"/>
      <c r="F186" s="275" t="s">
        <v>892</v>
      </c>
      <c r="G186" s="41"/>
      <c r="H186" s="41"/>
      <c r="I186" s="276"/>
      <c r="J186" s="41"/>
      <c r="K186" s="41"/>
      <c r="L186" s="45"/>
      <c r="M186" s="277"/>
      <c r="N186" s="27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7" t="s">
        <v>567</v>
      </c>
      <c r="AU186" s="17" t="s">
        <v>90</v>
      </c>
    </row>
    <row r="187" s="14" customFormat="1">
      <c r="A187" s="14"/>
      <c r="B187" s="243"/>
      <c r="C187" s="244"/>
      <c r="D187" s="234" t="s">
        <v>164</v>
      </c>
      <c r="E187" s="245" t="s">
        <v>1</v>
      </c>
      <c r="F187" s="246" t="s">
        <v>1424</v>
      </c>
      <c r="G187" s="244"/>
      <c r="H187" s="247">
        <v>370.39999999999998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164</v>
      </c>
      <c r="AU187" s="253" t="s">
        <v>90</v>
      </c>
      <c r="AV187" s="14" t="s">
        <v>92</v>
      </c>
      <c r="AW187" s="14" t="s">
        <v>39</v>
      </c>
      <c r="AX187" s="14" t="s">
        <v>90</v>
      </c>
      <c r="AY187" s="253" t="s">
        <v>155</v>
      </c>
    </row>
    <row r="188" s="2" customFormat="1" ht="21.75" customHeight="1">
      <c r="A188" s="39"/>
      <c r="B188" s="40"/>
      <c r="C188" s="219" t="s">
        <v>316</v>
      </c>
      <c r="D188" s="219" t="s">
        <v>157</v>
      </c>
      <c r="E188" s="220" t="s">
        <v>897</v>
      </c>
      <c r="F188" s="221" t="s">
        <v>898</v>
      </c>
      <c r="G188" s="222" t="s">
        <v>217</v>
      </c>
      <c r="H188" s="223">
        <v>326.87599999999998</v>
      </c>
      <c r="I188" s="224"/>
      <c r="J188" s="225">
        <f>ROUND(I188*H188,2)</f>
        <v>0</v>
      </c>
      <c r="K188" s="221" t="s">
        <v>824</v>
      </c>
      <c r="L188" s="45"/>
      <c r="M188" s="226" t="s">
        <v>1</v>
      </c>
      <c r="N188" s="227" t="s">
        <v>47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899</v>
      </c>
      <c r="AT188" s="230" t="s">
        <v>157</v>
      </c>
      <c r="AU188" s="230" t="s">
        <v>90</v>
      </c>
      <c r="AY188" s="17" t="s">
        <v>155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90</v>
      </c>
      <c r="BK188" s="231">
        <f>ROUND(I188*H188,2)</f>
        <v>0</v>
      </c>
      <c r="BL188" s="17" t="s">
        <v>899</v>
      </c>
      <c r="BM188" s="230" t="s">
        <v>1425</v>
      </c>
    </row>
    <row r="189" s="13" customFormat="1">
      <c r="A189" s="13"/>
      <c r="B189" s="232"/>
      <c r="C189" s="233"/>
      <c r="D189" s="234" t="s">
        <v>164</v>
      </c>
      <c r="E189" s="235" t="s">
        <v>1</v>
      </c>
      <c r="F189" s="236" t="s">
        <v>1399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164</v>
      </c>
      <c r="AU189" s="242" t="s">
        <v>90</v>
      </c>
      <c r="AV189" s="13" t="s">
        <v>90</v>
      </c>
      <c r="AW189" s="13" t="s">
        <v>39</v>
      </c>
      <c r="AX189" s="13" t="s">
        <v>82</v>
      </c>
      <c r="AY189" s="242" t="s">
        <v>155</v>
      </c>
    </row>
    <row r="190" s="14" customFormat="1">
      <c r="A190" s="14"/>
      <c r="B190" s="243"/>
      <c r="C190" s="244"/>
      <c r="D190" s="234" t="s">
        <v>164</v>
      </c>
      <c r="E190" s="245" t="s">
        <v>1</v>
      </c>
      <c r="F190" s="246" t="s">
        <v>1400</v>
      </c>
      <c r="G190" s="244"/>
      <c r="H190" s="247">
        <v>143.19999999999999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164</v>
      </c>
      <c r="AU190" s="253" t="s">
        <v>90</v>
      </c>
      <c r="AV190" s="14" t="s">
        <v>92</v>
      </c>
      <c r="AW190" s="14" t="s">
        <v>39</v>
      </c>
      <c r="AX190" s="14" t="s">
        <v>82</v>
      </c>
      <c r="AY190" s="253" t="s">
        <v>155</v>
      </c>
    </row>
    <row r="191" s="13" customFormat="1">
      <c r="A191" s="13"/>
      <c r="B191" s="232"/>
      <c r="C191" s="233"/>
      <c r="D191" s="234" t="s">
        <v>164</v>
      </c>
      <c r="E191" s="235" t="s">
        <v>1</v>
      </c>
      <c r="F191" s="236" t="s">
        <v>1426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164</v>
      </c>
      <c r="AU191" s="242" t="s">
        <v>90</v>
      </c>
      <c r="AV191" s="13" t="s">
        <v>90</v>
      </c>
      <c r="AW191" s="13" t="s">
        <v>39</v>
      </c>
      <c r="AX191" s="13" t="s">
        <v>82</v>
      </c>
      <c r="AY191" s="242" t="s">
        <v>155</v>
      </c>
    </row>
    <row r="192" s="14" customFormat="1">
      <c r="A192" s="14"/>
      <c r="B192" s="243"/>
      <c r="C192" s="244"/>
      <c r="D192" s="234" t="s">
        <v>164</v>
      </c>
      <c r="E192" s="245" t="s">
        <v>1</v>
      </c>
      <c r="F192" s="246" t="s">
        <v>1427</v>
      </c>
      <c r="G192" s="244"/>
      <c r="H192" s="247">
        <v>183.59999999999999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164</v>
      </c>
      <c r="AU192" s="253" t="s">
        <v>90</v>
      </c>
      <c r="AV192" s="14" t="s">
        <v>92</v>
      </c>
      <c r="AW192" s="14" t="s">
        <v>39</v>
      </c>
      <c r="AX192" s="14" t="s">
        <v>82</v>
      </c>
      <c r="AY192" s="253" t="s">
        <v>155</v>
      </c>
    </row>
    <row r="193" s="13" customFormat="1">
      <c r="A193" s="13"/>
      <c r="B193" s="232"/>
      <c r="C193" s="233"/>
      <c r="D193" s="234" t="s">
        <v>164</v>
      </c>
      <c r="E193" s="235" t="s">
        <v>1</v>
      </c>
      <c r="F193" s="236" t="s">
        <v>1428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164</v>
      </c>
      <c r="AU193" s="242" t="s">
        <v>90</v>
      </c>
      <c r="AV193" s="13" t="s">
        <v>90</v>
      </c>
      <c r="AW193" s="13" t="s">
        <v>39</v>
      </c>
      <c r="AX193" s="13" t="s">
        <v>82</v>
      </c>
      <c r="AY193" s="242" t="s">
        <v>155</v>
      </c>
    </row>
    <row r="194" s="14" customFormat="1">
      <c r="A194" s="14"/>
      <c r="B194" s="243"/>
      <c r="C194" s="244"/>
      <c r="D194" s="234" t="s">
        <v>164</v>
      </c>
      <c r="E194" s="245" t="s">
        <v>1</v>
      </c>
      <c r="F194" s="246" t="s">
        <v>1429</v>
      </c>
      <c r="G194" s="244"/>
      <c r="H194" s="247">
        <v>0.002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164</v>
      </c>
      <c r="AU194" s="253" t="s">
        <v>90</v>
      </c>
      <c r="AV194" s="14" t="s">
        <v>92</v>
      </c>
      <c r="AW194" s="14" t="s">
        <v>39</v>
      </c>
      <c r="AX194" s="14" t="s">
        <v>82</v>
      </c>
      <c r="AY194" s="253" t="s">
        <v>155</v>
      </c>
    </row>
    <row r="195" s="14" customFormat="1">
      <c r="A195" s="14"/>
      <c r="B195" s="243"/>
      <c r="C195" s="244"/>
      <c r="D195" s="234" t="s">
        <v>164</v>
      </c>
      <c r="E195" s="245" t="s">
        <v>1</v>
      </c>
      <c r="F195" s="246" t="s">
        <v>1430</v>
      </c>
      <c r="G195" s="244"/>
      <c r="H195" s="247">
        <v>0.073999999999999996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164</v>
      </c>
      <c r="AU195" s="253" t="s">
        <v>90</v>
      </c>
      <c r="AV195" s="14" t="s">
        <v>92</v>
      </c>
      <c r="AW195" s="14" t="s">
        <v>39</v>
      </c>
      <c r="AX195" s="14" t="s">
        <v>82</v>
      </c>
      <c r="AY195" s="253" t="s">
        <v>155</v>
      </c>
    </row>
    <row r="196" s="15" customFormat="1">
      <c r="A196" s="15"/>
      <c r="B196" s="254"/>
      <c r="C196" s="255"/>
      <c r="D196" s="234" t="s">
        <v>164</v>
      </c>
      <c r="E196" s="256" t="s">
        <v>1</v>
      </c>
      <c r="F196" s="257" t="s">
        <v>170</v>
      </c>
      <c r="G196" s="255"/>
      <c r="H196" s="258">
        <v>326.87599999999998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164</v>
      </c>
      <c r="AU196" s="264" t="s">
        <v>90</v>
      </c>
      <c r="AV196" s="15" t="s">
        <v>162</v>
      </c>
      <c r="AW196" s="15" t="s">
        <v>39</v>
      </c>
      <c r="AX196" s="15" t="s">
        <v>90</v>
      </c>
      <c r="AY196" s="264" t="s">
        <v>155</v>
      </c>
    </row>
    <row r="197" s="2" customFormat="1" ht="24.15" customHeight="1">
      <c r="A197" s="39"/>
      <c r="B197" s="40"/>
      <c r="C197" s="219" t="s">
        <v>332</v>
      </c>
      <c r="D197" s="219" t="s">
        <v>157</v>
      </c>
      <c r="E197" s="220" t="s">
        <v>1431</v>
      </c>
      <c r="F197" s="221" t="s">
        <v>1432</v>
      </c>
      <c r="G197" s="222" t="s">
        <v>217</v>
      </c>
      <c r="H197" s="223">
        <v>3.6000000000000001</v>
      </c>
      <c r="I197" s="224"/>
      <c r="J197" s="225">
        <f>ROUND(I197*H197,2)</f>
        <v>0</v>
      </c>
      <c r="K197" s="221" t="s">
        <v>824</v>
      </c>
      <c r="L197" s="45"/>
      <c r="M197" s="226" t="s">
        <v>1</v>
      </c>
      <c r="N197" s="227" t="s">
        <v>47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899</v>
      </c>
      <c r="AT197" s="230" t="s">
        <v>157</v>
      </c>
      <c r="AU197" s="230" t="s">
        <v>90</v>
      </c>
      <c r="AY197" s="17" t="s">
        <v>155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90</v>
      </c>
      <c r="BK197" s="231">
        <f>ROUND(I197*H197,2)</f>
        <v>0</v>
      </c>
      <c r="BL197" s="17" t="s">
        <v>899</v>
      </c>
      <c r="BM197" s="230" t="s">
        <v>1433</v>
      </c>
    </row>
    <row r="198" s="13" customFormat="1">
      <c r="A198" s="13"/>
      <c r="B198" s="232"/>
      <c r="C198" s="233"/>
      <c r="D198" s="234" t="s">
        <v>164</v>
      </c>
      <c r="E198" s="235" t="s">
        <v>1</v>
      </c>
      <c r="F198" s="236" t="s">
        <v>1412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164</v>
      </c>
      <c r="AU198" s="242" t="s">
        <v>90</v>
      </c>
      <c r="AV198" s="13" t="s">
        <v>90</v>
      </c>
      <c r="AW198" s="13" t="s">
        <v>39</v>
      </c>
      <c r="AX198" s="13" t="s">
        <v>82</v>
      </c>
      <c r="AY198" s="242" t="s">
        <v>155</v>
      </c>
    </row>
    <row r="199" s="14" customFormat="1">
      <c r="A199" s="14"/>
      <c r="B199" s="243"/>
      <c r="C199" s="244"/>
      <c r="D199" s="234" t="s">
        <v>164</v>
      </c>
      <c r="E199" s="245" t="s">
        <v>1</v>
      </c>
      <c r="F199" s="246" t="s">
        <v>1413</v>
      </c>
      <c r="G199" s="244"/>
      <c r="H199" s="247">
        <v>3.6000000000000001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164</v>
      </c>
      <c r="AU199" s="253" t="s">
        <v>90</v>
      </c>
      <c r="AV199" s="14" t="s">
        <v>92</v>
      </c>
      <c r="AW199" s="14" t="s">
        <v>39</v>
      </c>
      <c r="AX199" s="14" t="s">
        <v>90</v>
      </c>
      <c r="AY199" s="253" t="s">
        <v>155</v>
      </c>
    </row>
    <row r="200" s="2" customFormat="1" ht="33" customHeight="1">
      <c r="A200" s="39"/>
      <c r="B200" s="40"/>
      <c r="C200" s="219" t="s">
        <v>336</v>
      </c>
      <c r="D200" s="219" t="s">
        <v>157</v>
      </c>
      <c r="E200" s="220" t="s">
        <v>902</v>
      </c>
      <c r="F200" s="221" t="s">
        <v>903</v>
      </c>
      <c r="G200" s="222" t="s">
        <v>347</v>
      </c>
      <c r="H200" s="223">
        <v>2</v>
      </c>
      <c r="I200" s="224"/>
      <c r="J200" s="225">
        <f>ROUND(I200*H200,2)</f>
        <v>0</v>
      </c>
      <c r="K200" s="221" t="s">
        <v>824</v>
      </c>
      <c r="L200" s="45"/>
      <c r="M200" s="226" t="s">
        <v>1</v>
      </c>
      <c r="N200" s="227" t="s">
        <v>47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899</v>
      </c>
      <c r="AT200" s="230" t="s">
        <v>157</v>
      </c>
      <c r="AU200" s="230" t="s">
        <v>90</v>
      </c>
      <c r="AY200" s="17" t="s">
        <v>155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90</v>
      </c>
      <c r="BK200" s="231">
        <f>ROUND(I200*H200,2)</f>
        <v>0</v>
      </c>
      <c r="BL200" s="17" t="s">
        <v>899</v>
      </c>
      <c r="BM200" s="230" t="s">
        <v>1434</v>
      </c>
    </row>
    <row r="201" s="14" customFormat="1">
      <c r="A201" s="14"/>
      <c r="B201" s="243"/>
      <c r="C201" s="244"/>
      <c r="D201" s="234" t="s">
        <v>164</v>
      </c>
      <c r="E201" s="245" t="s">
        <v>1</v>
      </c>
      <c r="F201" s="246" t="s">
        <v>1435</v>
      </c>
      <c r="G201" s="244"/>
      <c r="H201" s="247">
        <v>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164</v>
      </c>
      <c r="AU201" s="253" t="s">
        <v>90</v>
      </c>
      <c r="AV201" s="14" t="s">
        <v>92</v>
      </c>
      <c r="AW201" s="14" t="s">
        <v>39</v>
      </c>
      <c r="AX201" s="14" t="s">
        <v>90</v>
      </c>
      <c r="AY201" s="253" t="s">
        <v>155</v>
      </c>
    </row>
    <row r="202" s="2" customFormat="1" ht="24.15" customHeight="1">
      <c r="A202" s="39"/>
      <c r="B202" s="40"/>
      <c r="C202" s="219" t="s">
        <v>344</v>
      </c>
      <c r="D202" s="219" t="s">
        <v>157</v>
      </c>
      <c r="E202" s="220" t="s">
        <v>1436</v>
      </c>
      <c r="F202" s="221" t="s">
        <v>1437</v>
      </c>
      <c r="G202" s="222" t="s">
        <v>347</v>
      </c>
      <c r="H202" s="223">
        <v>1</v>
      </c>
      <c r="I202" s="224"/>
      <c r="J202" s="225">
        <f>ROUND(I202*H202,2)</f>
        <v>0</v>
      </c>
      <c r="K202" s="221" t="s">
        <v>824</v>
      </c>
      <c r="L202" s="45"/>
      <c r="M202" s="226" t="s">
        <v>1</v>
      </c>
      <c r="N202" s="227" t="s">
        <v>47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899</v>
      </c>
      <c r="AT202" s="230" t="s">
        <v>157</v>
      </c>
      <c r="AU202" s="230" t="s">
        <v>90</v>
      </c>
      <c r="AY202" s="17" t="s">
        <v>155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90</v>
      </c>
      <c r="BK202" s="231">
        <f>ROUND(I202*H202,2)</f>
        <v>0</v>
      </c>
      <c r="BL202" s="17" t="s">
        <v>899</v>
      </c>
      <c r="BM202" s="230" t="s">
        <v>1438</v>
      </c>
    </row>
    <row r="203" s="14" customFormat="1">
      <c r="A203" s="14"/>
      <c r="B203" s="243"/>
      <c r="C203" s="244"/>
      <c r="D203" s="234" t="s">
        <v>164</v>
      </c>
      <c r="E203" s="245" t="s">
        <v>1</v>
      </c>
      <c r="F203" s="246" t="s">
        <v>1439</v>
      </c>
      <c r="G203" s="244"/>
      <c r="H203" s="247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164</v>
      </c>
      <c r="AU203" s="253" t="s">
        <v>90</v>
      </c>
      <c r="AV203" s="14" t="s">
        <v>92</v>
      </c>
      <c r="AW203" s="14" t="s">
        <v>39</v>
      </c>
      <c r="AX203" s="14" t="s">
        <v>90</v>
      </c>
      <c r="AY203" s="253" t="s">
        <v>155</v>
      </c>
    </row>
    <row r="204" s="2" customFormat="1" ht="21.75" customHeight="1">
      <c r="A204" s="39"/>
      <c r="B204" s="40"/>
      <c r="C204" s="219" t="s">
        <v>351</v>
      </c>
      <c r="D204" s="219" t="s">
        <v>157</v>
      </c>
      <c r="E204" s="220" t="s">
        <v>1440</v>
      </c>
      <c r="F204" s="221" t="s">
        <v>1441</v>
      </c>
      <c r="G204" s="222" t="s">
        <v>217</v>
      </c>
      <c r="H204" s="223">
        <v>326.80000000000001</v>
      </c>
      <c r="I204" s="224"/>
      <c r="J204" s="225">
        <f>ROUND(I204*H204,2)</f>
        <v>0</v>
      </c>
      <c r="K204" s="221" t="s">
        <v>824</v>
      </c>
      <c r="L204" s="45"/>
      <c r="M204" s="226" t="s">
        <v>1</v>
      </c>
      <c r="N204" s="227" t="s">
        <v>47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899</v>
      </c>
      <c r="AT204" s="230" t="s">
        <v>157</v>
      </c>
      <c r="AU204" s="230" t="s">
        <v>90</v>
      </c>
      <c r="AY204" s="17" t="s">
        <v>155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90</v>
      </c>
      <c r="BK204" s="231">
        <f>ROUND(I204*H204,2)</f>
        <v>0</v>
      </c>
      <c r="BL204" s="17" t="s">
        <v>899</v>
      </c>
      <c r="BM204" s="230" t="s">
        <v>1442</v>
      </c>
    </row>
    <row r="205" s="14" customFormat="1">
      <c r="A205" s="14"/>
      <c r="B205" s="243"/>
      <c r="C205" s="244"/>
      <c r="D205" s="234" t="s">
        <v>164</v>
      </c>
      <c r="E205" s="245" t="s">
        <v>1</v>
      </c>
      <c r="F205" s="246" t="s">
        <v>1443</v>
      </c>
      <c r="G205" s="244"/>
      <c r="H205" s="247">
        <v>143.19999999999999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164</v>
      </c>
      <c r="AU205" s="253" t="s">
        <v>90</v>
      </c>
      <c r="AV205" s="14" t="s">
        <v>92</v>
      </c>
      <c r="AW205" s="14" t="s">
        <v>39</v>
      </c>
      <c r="AX205" s="14" t="s">
        <v>82</v>
      </c>
      <c r="AY205" s="253" t="s">
        <v>155</v>
      </c>
    </row>
    <row r="206" s="14" customFormat="1">
      <c r="A206" s="14"/>
      <c r="B206" s="243"/>
      <c r="C206" s="244"/>
      <c r="D206" s="234" t="s">
        <v>164</v>
      </c>
      <c r="E206" s="245" t="s">
        <v>1</v>
      </c>
      <c r="F206" s="246" t="s">
        <v>1444</v>
      </c>
      <c r="G206" s="244"/>
      <c r="H206" s="247">
        <v>183.59999999999999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164</v>
      </c>
      <c r="AU206" s="253" t="s">
        <v>90</v>
      </c>
      <c r="AV206" s="14" t="s">
        <v>92</v>
      </c>
      <c r="AW206" s="14" t="s">
        <v>39</v>
      </c>
      <c r="AX206" s="14" t="s">
        <v>82</v>
      </c>
      <c r="AY206" s="253" t="s">
        <v>155</v>
      </c>
    </row>
    <row r="207" s="15" customFormat="1">
      <c r="A207" s="15"/>
      <c r="B207" s="254"/>
      <c r="C207" s="255"/>
      <c r="D207" s="234" t="s">
        <v>164</v>
      </c>
      <c r="E207" s="256" t="s">
        <v>1</v>
      </c>
      <c r="F207" s="257" t="s">
        <v>170</v>
      </c>
      <c r="G207" s="255"/>
      <c r="H207" s="258">
        <v>326.79999999999995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164</v>
      </c>
      <c r="AU207" s="264" t="s">
        <v>90</v>
      </c>
      <c r="AV207" s="15" t="s">
        <v>162</v>
      </c>
      <c r="AW207" s="15" t="s">
        <v>39</v>
      </c>
      <c r="AX207" s="15" t="s">
        <v>90</v>
      </c>
      <c r="AY207" s="264" t="s">
        <v>155</v>
      </c>
    </row>
    <row r="208" s="2" customFormat="1" ht="21.75" customHeight="1">
      <c r="A208" s="39"/>
      <c r="B208" s="40"/>
      <c r="C208" s="219" t="s">
        <v>355</v>
      </c>
      <c r="D208" s="219" t="s">
        <v>157</v>
      </c>
      <c r="E208" s="220" t="s">
        <v>1445</v>
      </c>
      <c r="F208" s="221" t="s">
        <v>1446</v>
      </c>
      <c r="G208" s="222" t="s">
        <v>217</v>
      </c>
      <c r="H208" s="223">
        <v>3.6000000000000001</v>
      </c>
      <c r="I208" s="224"/>
      <c r="J208" s="225">
        <f>ROUND(I208*H208,2)</f>
        <v>0</v>
      </c>
      <c r="K208" s="221" t="s">
        <v>824</v>
      </c>
      <c r="L208" s="45"/>
      <c r="M208" s="226" t="s">
        <v>1</v>
      </c>
      <c r="N208" s="227" t="s">
        <v>47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899</v>
      </c>
      <c r="AT208" s="230" t="s">
        <v>157</v>
      </c>
      <c r="AU208" s="230" t="s">
        <v>90</v>
      </c>
      <c r="AY208" s="17" t="s">
        <v>155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90</v>
      </c>
      <c r="BK208" s="231">
        <f>ROUND(I208*H208,2)</f>
        <v>0</v>
      </c>
      <c r="BL208" s="17" t="s">
        <v>899</v>
      </c>
      <c r="BM208" s="230" t="s">
        <v>1447</v>
      </c>
    </row>
    <row r="209" s="2" customFormat="1" ht="16.5" customHeight="1">
      <c r="A209" s="39"/>
      <c r="B209" s="40"/>
      <c r="C209" s="219" t="s">
        <v>363</v>
      </c>
      <c r="D209" s="219" t="s">
        <v>157</v>
      </c>
      <c r="E209" s="220" t="s">
        <v>1448</v>
      </c>
      <c r="F209" s="221" t="s">
        <v>1449</v>
      </c>
      <c r="G209" s="222" t="s">
        <v>217</v>
      </c>
      <c r="H209" s="223">
        <v>0.075999999999999998</v>
      </c>
      <c r="I209" s="224"/>
      <c r="J209" s="225">
        <f>ROUND(I209*H209,2)</f>
        <v>0</v>
      </c>
      <c r="K209" s="221" t="s">
        <v>824</v>
      </c>
      <c r="L209" s="45"/>
      <c r="M209" s="226" t="s">
        <v>1</v>
      </c>
      <c r="N209" s="227" t="s">
        <v>47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899</v>
      </c>
      <c r="AT209" s="230" t="s">
        <v>157</v>
      </c>
      <c r="AU209" s="230" t="s">
        <v>90</v>
      </c>
      <c r="AY209" s="17" t="s">
        <v>155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90</v>
      </c>
      <c r="BK209" s="231">
        <f>ROUND(I209*H209,2)</f>
        <v>0</v>
      </c>
      <c r="BL209" s="17" t="s">
        <v>899</v>
      </c>
      <c r="BM209" s="230" t="s">
        <v>1450</v>
      </c>
    </row>
    <row r="210" s="14" customFormat="1">
      <c r="A210" s="14"/>
      <c r="B210" s="243"/>
      <c r="C210" s="244"/>
      <c r="D210" s="234" t="s">
        <v>164</v>
      </c>
      <c r="E210" s="245" t="s">
        <v>1</v>
      </c>
      <c r="F210" s="246" t="s">
        <v>1429</v>
      </c>
      <c r="G210" s="244"/>
      <c r="H210" s="247">
        <v>0.002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164</v>
      </c>
      <c r="AU210" s="253" t="s">
        <v>90</v>
      </c>
      <c r="AV210" s="14" t="s">
        <v>92</v>
      </c>
      <c r="AW210" s="14" t="s">
        <v>39</v>
      </c>
      <c r="AX210" s="14" t="s">
        <v>82</v>
      </c>
      <c r="AY210" s="253" t="s">
        <v>155</v>
      </c>
    </row>
    <row r="211" s="14" customFormat="1">
      <c r="A211" s="14"/>
      <c r="B211" s="243"/>
      <c r="C211" s="244"/>
      <c r="D211" s="234" t="s">
        <v>164</v>
      </c>
      <c r="E211" s="245" t="s">
        <v>1</v>
      </c>
      <c r="F211" s="246" t="s">
        <v>1430</v>
      </c>
      <c r="G211" s="244"/>
      <c r="H211" s="247">
        <v>0.073999999999999996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164</v>
      </c>
      <c r="AU211" s="253" t="s">
        <v>90</v>
      </c>
      <c r="AV211" s="14" t="s">
        <v>92</v>
      </c>
      <c r="AW211" s="14" t="s">
        <v>39</v>
      </c>
      <c r="AX211" s="14" t="s">
        <v>82</v>
      </c>
      <c r="AY211" s="253" t="s">
        <v>155</v>
      </c>
    </row>
    <row r="212" s="15" customFormat="1">
      <c r="A212" s="15"/>
      <c r="B212" s="254"/>
      <c r="C212" s="255"/>
      <c r="D212" s="234" t="s">
        <v>164</v>
      </c>
      <c r="E212" s="256" t="s">
        <v>1</v>
      </c>
      <c r="F212" s="257" t="s">
        <v>170</v>
      </c>
      <c r="G212" s="255"/>
      <c r="H212" s="258">
        <v>0.075999999999999998</v>
      </c>
      <c r="I212" s="259"/>
      <c r="J212" s="255"/>
      <c r="K212" s="255"/>
      <c r="L212" s="260"/>
      <c r="M212" s="280"/>
      <c r="N212" s="281"/>
      <c r="O212" s="281"/>
      <c r="P212" s="281"/>
      <c r="Q212" s="281"/>
      <c r="R212" s="281"/>
      <c r="S212" s="281"/>
      <c r="T212" s="28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164</v>
      </c>
      <c r="AU212" s="264" t="s">
        <v>90</v>
      </c>
      <c r="AV212" s="15" t="s">
        <v>162</v>
      </c>
      <c r="AW212" s="15" t="s">
        <v>39</v>
      </c>
      <c r="AX212" s="15" t="s">
        <v>90</v>
      </c>
      <c r="AY212" s="264" t="s">
        <v>155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E/xqiiAPSK3J8iTH2znUaqVrz5RA8cvUgeBEzHTvF3GxJSIxBTSOr3ZX8rBpX5hgV8DCWOI2Ua4LsP6kOgL9Pg==" hashValue="Ae7QzW/+J3ws1Fj6NR7qDWpjrL0J7w60Tn8Gy7Q4DeEz/fzFvi6uAsxSxD7tJRtdrTxs4VfC5w/hLU7vOo3ziA==" algorithmName="SHA-512" password="CC35"/>
  <autoFilter ref="C118:K21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1451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291" t="s">
        <v>25</v>
      </c>
      <c r="E13" s="39"/>
      <c r="F13" s="292" t="s">
        <v>26</v>
      </c>
      <c r="G13" s="39"/>
      <c r="H13" s="39"/>
      <c r="I13" s="291" t="s">
        <v>27</v>
      </c>
      <c r="J13" s="292" t="s">
        <v>28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974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975</v>
      </c>
      <c r="F21" s="39"/>
      <c r="G21" s="39"/>
      <c r="H21" s="39"/>
      <c r="I21" s="141" t="s">
        <v>33</v>
      </c>
      <c r="J21" s="144" t="s">
        <v>976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ROUND((SUM(BE122:BE144)),  2)</f>
        <v>0</v>
      </c>
      <c r="G33" s="39"/>
      <c r="H33" s="39"/>
      <c r="I33" s="156">
        <v>0.20999999999999999</v>
      </c>
      <c r="J33" s="155">
        <f>ROUND(((SUM(BE122:BE144))*I33),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ROUND((SUM(BF122:BF144)),  2)</f>
        <v>0</v>
      </c>
      <c r="G34" s="39"/>
      <c r="H34" s="39"/>
      <c r="I34" s="156">
        <v>0.14999999999999999</v>
      </c>
      <c r="J34" s="155">
        <f>ROUND(((SUM(BF122:BF144))*I34),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ROUND((SUM(BG122:BG144)),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ROUND((SUM(BH122:BH144)),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ROUND((SUM(BI122:BI144)),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2" customFormat="1" ht="14.4" customHeight="1">
      <c r="B49" s="64"/>
      <c r="D49" s="164" t="s">
        <v>55</v>
      </c>
      <c r="E49" s="165"/>
      <c r="F49" s="165"/>
      <c r="G49" s="164" t="s">
        <v>56</v>
      </c>
      <c r="H49" s="165"/>
      <c r="I49" s="165"/>
      <c r="J49" s="165"/>
      <c r="K49" s="165"/>
      <c r="L49" s="64"/>
    </row>
    <row r="50">
      <c r="B50" s="20"/>
      <c r="L50" s="20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 s="2" customFormat="1">
      <c r="A60" s="39"/>
      <c r="B60" s="45"/>
      <c r="C60" s="39"/>
      <c r="D60" s="166" t="s">
        <v>57</v>
      </c>
      <c r="E60" s="167"/>
      <c r="F60" s="168" t="s">
        <v>58</v>
      </c>
      <c r="G60" s="166" t="s">
        <v>57</v>
      </c>
      <c r="H60" s="167"/>
      <c r="I60" s="167"/>
      <c r="J60" s="169" t="s">
        <v>58</v>
      </c>
      <c r="K60" s="167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0"/>
      <c r="L61" s="20"/>
    </row>
    <row r="62">
      <c r="B62" s="20"/>
      <c r="L62" s="20"/>
    </row>
    <row r="63">
      <c r="B63" s="20"/>
      <c r="L63" s="20"/>
    </row>
    <row r="64" s="2" customFormat="1">
      <c r="A64" s="39"/>
      <c r="B64" s="45"/>
      <c r="C64" s="39"/>
      <c r="D64" s="164" t="s">
        <v>59</v>
      </c>
      <c r="E64" s="170"/>
      <c r="F64" s="170"/>
      <c r="G64" s="164" t="s">
        <v>60</v>
      </c>
      <c r="H64" s="170"/>
      <c r="I64" s="170"/>
      <c r="J64" s="170"/>
      <c r="K64" s="170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0"/>
      <c r="L65" s="2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 s="2" customFormat="1">
      <c r="A75" s="39"/>
      <c r="B75" s="45"/>
      <c r="C75" s="39"/>
      <c r="D75" s="166" t="s">
        <v>57</v>
      </c>
      <c r="E75" s="167"/>
      <c r="F75" s="168" t="s">
        <v>58</v>
      </c>
      <c r="G75" s="166" t="s">
        <v>57</v>
      </c>
      <c r="H75" s="167"/>
      <c r="I75" s="167"/>
      <c r="J75" s="169" t="s">
        <v>58</v>
      </c>
      <c r="K75" s="167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1"/>
      <c r="C76" s="172"/>
      <c r="D76" s="172"/>
      <c r="E76" s="172"/>
      <c r="F76" s="172"/>
      <c r="G76" s="172"/>
      <c r="H76" s="172"/>
      <c r="I76" s="172"/>
      <c r="J76" s="172"/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3"/>
      <c r="C80" s="174"/>
      <c r="D80" s="174"/>
      <c r="E80" s="174"/>
      <c r="F80" s="174"/>
      <c r="G80" s="174"/>
      <c r="H80" s="174"/>
      <c r="I80" s="174"/>
      <c r="J80" s="174"/>
      <c r="K80" s="174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121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5" t="str">
        <f>E7</f>
        <v>Oprava mostů v úseku Rožnov – Černý Kříž</v>
      </c>
      <c r="F84" s="32"/>
      <c r="G84" s="32"/>
      <c r="H84" s="32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117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7" t="str">
        <f>E9</f>
        <v xml:space="preserve">SO2-03 - VRN - most  km 20,116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21</v>
      </c>
      <c r="D88" s="41"/>
      <c r="E88" s="41"/>
      <c r="F88" s="27" t="str">
        <f>F12</f>
        <v>Plešovice</v>
      </c>
      <c r="G88" s="41"/>
      <c r="H88" s="41"/>
      <c r="I88" s="32" t="s">
        <v>23</v>
      </c>
      <c r="J88" s="80" t="str">
        <f>IF(J12="","",J12)</f>
        <v>21. 9. 2022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2" t="s">
        <v>29</v>
      </c>
      <c r="D90" s="41"/>
      <c r="E90" s="41"/>
      <c r="F90" s="27" t="str">
        <f>E15</f>
        <v>Správa železnic, státní organizace</v>
      </c>
      <c r="G90" s="41"/>
      <c r="H90" s="41"/>
      <c r="I90" s="32" t="s">
        <v>37</v>
      </c>
      <c r="J90" s="37" t="str">
        <f>E21</f>
        <v>TOP CON SERVIS s.r.o.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35</v>
      </c>
      <c r="D91" s="41"/>
      <c r="E91" s="41"/>
      <c r="F91" s="27" t="str">
        <f>IF(E18="","",E18)</f>
        <v>Vyplň údaj</v>
      </c>
      <c r="G91" s="41"/>
      <c r="H91" s="41"/>
      <c r="I91" s="32" t="s">
        <v>40</v>
      </c>
      <c r="J91" s="37" t="str">
        <f>E24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6" t="s">
        <v>122</v>
      </c>
      <c r="D93" s="177"/>
      <c r="E93" s="177"/>
      <c r="F93" s="177"/>
      <c r="G93" s="177"/>
      <c r="H93" s="177"/>
      <c r="I93" s="177"/>
      <c r="J93" s="178" t="s">
        <v>123</v>
      </c>
      <c r="K93" s="177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79" t="s">
        <v>124</v>
      </c>
      <c r="D95" s="41"/>
      <c r="E95" s="41"/>
      <c r="F95" s="41"/>
      <c r="G95" s="41"/>
      <c r="H95" s="41"/>
      <c r="I95" s="41"/>
      <c r="J95" s="111">
        <f>J122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7" t="s">
        <v>125</v>
      </c>
    </row>
    <row r="96" s="9" customFormat="1" ht="24.96" customHeight="1">
      <c r="A96" s="9"/>
      <c r="B96" s="180"/>
      <c r="C96" s="181"/>
      <c r="D96" s="182" t="s">
        <v>914</v>
      </c>
      <c r="E96" s="183"/>
      <c r="F96" s="183"/>
      <c r="G96" s="183"/>
      <c r="H96" s="183"/>
      <c r="I96" s="183"/>
      <c r="J96" s="184">
        <f>J123</f>
        <v>0</v>
      </c>
      <c r="K96" s="181"/>
      <c r="L96" s="18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6"/>
      <c r="C97" s="187"/>
      <c r="D97" s="188" t="s">
        <v>915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916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917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918</v>
      </c>
      <c r="E100" s="189"/>
      <c r="F100" s="189"/>
      <c r="G100" s="189"/>
      <c r="H100" s="189"/>
      <c r="I100" s="189"/>
      <c r="J100" s="190">
        <f>J136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919</v>
      </c>
      <c r="E101" s="189"/>
      <c r="F101" s="189"/>
      <c r="G101" s="189"/>
      <c r="H101" s="189"/>
      <c r="I101" s="189"/>
      <c r="J101" s="190">
        <f>J140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920</v>
      </c>
      <c r="E102" s="189"/>
      <c r="F102" s="189"/>
      <c r="G102" s="189"/>
      <c r="H102" s="189"/>
      <c r="I102" s="189"/>
      <c r="J102" s="190">
        <f>J143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140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Oprava mostů v úseku Rožnov – Černý Kříž</v>
      </c>
      <c r="F112" s="32"/>
      <c r="G112" s="32"/>
      <c r="H112" s="32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117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SO2-03 - VRN - most  km 20,116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21</v>
      </c>
      <c r="D116" s="41"/>
      <c r="E116" s="41"/>
      <c r="F116" s="27" t="str">
        <f>F12</f>
        <v>Plešovice</v>
      </c>
      <c r="G116" s="41"/>
      <c r="H116" s="41"/>
      <c r="I116" s="32" t="s">
        <v>23</v>
      </c>
      <c r="J116" s="80" t="str">
        <f>IF(J12="","",J12)</f>
        <v>21. 9. 2022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2" t="s">
        <v>29</v>
      </c>
      <c r="D118" s="41"/>
      <c r="E118" s="41"/>
      <c r="F118" s="27" t="str">
        <f>E15</f>
        <v>Správa železnic, státní organizace</v>
      </c>
      <c r="G118" s="41"/>
      <c r="H118" s="41"/>
      <c r="I118" s="32" t="s">
        <v>37</v>
      </c>
      <c r="J118" s="37" t="str">
        <f>E21</f>
        <v>TOP CON SERVIS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35</v>
      </c>
      <c r="D119" s="41"/>
      <c r="E119" s="41"/>
      <c r="F119" s="27" t="str">
        <f>IF(E18="","",E18)</f>
        <v>Vyplň údaj</v>
      </c>
      <c r="G119" s="41"/>
      <c r="H119" s="41"/>
      <c r="I119" s="32" t="s">
        <v>40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141</v>
      </c>
      <c r="D121" s="195" t="s">
        <v>67</v>
      </c>
      <c r="E121" s="195" t="s">
        <v>63</v>
      </c>
      <c r="F121" s="195" t="s">
        <v>64</v>
      </c>
      <c r="G121" s="195" t="s">
        <v>142</v>
      </c>
      <c r="H121" s="195" t="s">
        <v>143</v>
      </c>
      <c r="I121" s="195" t="s">
        <v>144</v>
      </c>
      <c r="J121" s="195" t="s">
        <v>123</v>
      </c>
      <c r="K121" s="196" t="s">
        <v>145</v>
      </c>
      <c r="L121" s="197"/>
      <c r="M121" s="101" t="s">
        <v>1</v>
      </c>
      <c r="N121" s="102" t="s">
        <v>46</v>
      </c>
      <c r="O121" s="102" t="s">
        <v>146</v>
      </c>
      <c r="P121" s="102" t="s">
        <v>147</v>
      </c>
      <c r="Q121" s="102" t="s">
        <v>148</v>
      </c>
      <c r="R121" s="102" t="s">
        <v>149</v>
      </c>
      <c r="S121" s="102" t="s">
        <v>150</v>
      </c>
      <c r="T121" s="103" t="s">
        <v>151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152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81</v>
      </c>
      <c r="AU122" s="17" t="s">
        <v>125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81</v>
      </c>
      <c r="E123" s="206" t="s">
        <v>921</v>
      </c>
      <c r="F123" s="206" t="s">
        <v>922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P124+P129+P133+P136+P140+P143</f>
        <v>0</v>
      </c>
      <c r="Q123" s="211"/>
      <c r="R123" s="212">
        <f>R124+R129+R133+R136+R140+R143</f>
        <v>0</v>
      </c>
      <c r="S123" s="211"/>
      <c r="T123" s="213">
        <f>T124+T129+T133+T136+T140+T143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186</v>
      </c>
      <c r="AT123" s="215" t="s">
        <v>81</v>
      </c>
      <c r="AU123" s="215" t="s">
        <v>82</v>
      </c>
      <c r="AY123" s="214" t="s">
        <v>155</v>
      </c>
      <c r="BK123" s="216">
        <f>BK124+BK129+BK133+BK136+BK140+BK143</f>
        <v>0</v>
      </c>
    </row>
    <row r="124" s="12" customFormat="1" ht="22.8" customHeight="1">
      <c r="A124" s="12"/>
      <c r="B124" s="203"/>
      <c r="C124" s="204"/>
      <c r="D124" s="205" t="s">
        <v>81</v>
      </c>
      <c r="E124" s="217" t="s">
        <v>923</v>
      </c>
      <c r="F124" s="217" t="s">
        <v>924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186</v>
      </c>
      <c r="AT124" s="215" t="s">
        <v>81</v>
      </c>
      <c r="AU124" s="215" t="s">
        <v>90</v>
      </c>
      <c r="AY124" s="214" t="s">
        <v>155</v>
      </c>
      <c r="BK124" s="216">
        <f>SUM(BK125:BK128)</f>
        <v>0</v>
      </c>
    </row>
    <row r="125" s="2" customFormat="1" ht="16.5" customHeight="1">
      <c r="A125" s="39"/>
      <c r="B125" s="40"/>
      <c r="C125" s="219" t="s">
        <v>90</v>
      </c>
      <c r="D125" s="219" t="s">
        <v>157</v>
      </c>
      <c r="E125" s="220" t="s">
        <v>1452</v>
      </c>
      <c r="F125" s="221" t="s">
        <v>1453</v>
      </c>
      <c r="G125" s="222" t="s">
        <v>813</v>
      </c>
      <c r="H125" s="223">
        <v>1</v>
      </c>
      <c r="I125" s="224"/>
      <c r="J125" s="225">
        <f>ROUND(I125*H125,2)</f>
        <v>0</v>
      </c>
      <c r="K125" s="221" t="s">
        <v>161</v>
      </c>
      <c r="L125" s="45"/>
      <c r="M125" s="226" t="s">
        <v>1</v>
      </c>
      <c r="N125" s="227" t="s">
        <v>47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941</v>
      </c>
      <c r="AT125" s="230" t="s">
        <v>157</v>
      </c>
      <c r="AU125" s="230" t="s">
        <v>92</v>
      </c>
      <c r="AY125" s="17" t="s">
        <v>155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90</v>
      </c>
      <c r="BK125" s="231">
        <f>ROUND(I125*H125,2)</f>
        <v>0</v>
      </c>
      <c r="BL125" s="17" t="s">
        <v>941</v>
      </c>
      <c r="BM125" s="230" t="s">
        <v>1454</v>
      </c>
    </row>
    <row r="126" s="2" customFormat="1" ht="16.5" customHeight="1">
      <c r="A126" s="39"/>
      <c r="B126" s="40"/>
      <c r="C126" s="219" t="s">
        <v>92</v>
      </c>
      <c r="D126" s="219" t="s">
        <v>157</v>
      </c>
      <c r="E126" s="220" t="s">
        <v>932</v>
      </c>
      <c r="F126" s="221" t="s">
        <v>933</v>
      </c>
      <c r="G126" s="222" t="s">
        <v>813</v>
      </c>
      <c r="H126" s="223">
        <v>1</v>
      </c>
      <c r="I126" s="224"/>
      <c r="J126" s="225">
        <f>ROUND(I126*H126,2)</f>
        <v>0</v>
      </c>
      <c r="K126" s="221" t="s">
        <v>161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941</v>
      </c>
      <c r="AT126" s="230" t="s">
        <v>157</v>
      </c>
      <c r="AU126" s="230" t="s">
        <v>92</v>
      </c>
      <c r="AY126" s="17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90</v>
      </c>
      <c r="BK126" s="231">
        <f>ROUND(I126*H126,2)</f>
        <v>0</v>
      </c>
      <c r="BL126" s="17" t="s">
        <v>941</v>
      </c>
      <c r="BM126" s="230" t="s">
        <v>1455</v>
      </c>
    </row>
    <row r="127" s="2" customFormat="1" ht="21.75" customHeight="1">
      <c r="A127" s="39"/>
      <c r="B127" s="40"/>
      <c r="C127" s="219" t="s">
        <v>174</v>
      </c>
      <c r="D127" s="219" t="s">
        <v>157</v>
      </c>
      <c r="E127" s="220" t="s">
        <v>1456</v>
      </c>
      <c r="F127" s="221" t="s">
        <v>1457</v>
      </c>
      <c r="G127" s="222" t="s">
        <v>813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47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941</v>
      </c>
      <c r="AT127" s="230" t="s">
        <v>157</v>
      </c>
      <c r="AU127" s="230" t="s">
        <v>92</v>
      </c>
      <c r="AY127" s="17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90</v>
      </c>
      <c r="BK127" s="231">
        <f>ROUND(I127*H127,2)</f>
        <v>0</v>
      </c>
      <c r="BL127" s="17" t="s">
        <v>941</v>
      </c>
      <c r="BM127" s="230" t="s">
        <v>1458</v>
      </c>
    </row>
    <row r="128" s="2" customFormat="1">
      <c r="A128" s="39"/>
      <c r="B128" s="40"/>
      <c r="C128" s="41"/>
      <c r="D128" s="234" t="s">
        <v>567</v>
      </c>
      <c r="E128" s="41"/>
      <c r="F128" s="275" t="s">
        <v>1459</v>
      </c>
      <c r="G128" s="41"/>
      <c r="H128" s="41"/>
      <c r="I128" s="276"/>
      <c r="J128" s="41"/>
      <c r="K128" s="41"/>
      <c r="L128" s="45"/>
      <c r="M128" s="277"/>
      <c r="N128" s="27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567</v>
      </c>
      <c r="AU128" s="17" t="s">
        <v>92</v>
      </c>
    </row>
    <row r="129" s="12" customFormat="1" ht="22.8" customHeight="1">
      <c r="A129" s="12"/>
      <c r="B129" s="203"/>
      <c r="C129" s="204"/>
      <c r="D129" s="205" t="s">
        <v>81</v>
      </c>
      <c r="E129" s="217" t="s">
        <v>935</v>
      </c>
      <c r="F129" s="217" t="s">
        <v>936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SUM(P130:P132)</f>
        <v>0</v>
      </c>
      <c r="Q129" s="211"/>
      <c r="R129" s="212">
        <f>SUM(R130:R132)</f>
        <v>0</v>
      </c>
      <c r="S129" s="211"/>
      <c r="T129" s="21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186</v>
      </c>
      <c r="AT129" s="215" t="s">
        <v>81</v>
      </c>
      <c r="AU129" s="215" t="s">
        <v>90</v>
      </c>
      <c r="AY129" s="214" t="s">
        <v>155</v>
      </c>
      <c r="BK129" s="216">
        <f>SUM(BK130:BK132)</f>
        <v>0</v>
      </c>
    </row>
    <row r="130" s="2" customFormat="1" ht="16.5" customHeight="1">
      <c r="A130" s="39"/>
      <c r="B130" s="40"/>
      <c r="C130" s="219" t="s">
        <v>162</v>
      </c>
      <c r="D130" s="219" t="s">
        <v>157</v>
      </c>
      <c r="E130" s="220" t="s">
        <v>937</v>
      </c>
      <c r="F130" s="221" t="s">
        <v>936</v>
      </c>
      <c r="G130" s="222" t="s">
        <v>813</v>
      </c>
      <c r="H130" s="223">
        <v>1</v>
      </c>
      <c r="I130" s="224"/>
      <c r="J130" s="225">
        <f>ROUND(I130*H130,2)</f>
        <v>0</v>
      </c>
      <c r="K130" s="221" t="s">
        <v>161</v>
      </c>
      <c r="L130" s="45"/>
      <c r="M130" s="226" t="s">
        <v>1</v>
      </c>
      <c r="N130" s="227" t="s">
        <v>47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941</v>
      </c>
      <c r="AT130" s="230" t="s">
        <v>157</v>
      </c>
      <c r="AU130" s="230" t="s">
        <v>92</v>
      </c>
      <c r="AY130" s="17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90</v>
      </c>
      <c r="BK130" s="231">
        <f>ROUND(I130*H130,2)</f>
        <v>0</v>
      </c>
      <c r="BL130" s="17" t="s">
        <v>941</v>
      </c>
      <c r="BM130" s="230" t="s">
        <v>1460</v>
      </c>
    </row>
    <row r="131" s="2" customFormat="1" ht="16.5" customHeight="1">
      <c r="A131" s="39"/>
      <c r="B131" s="40"/>
      <c r="C131" s="219" t="s">
        <v>186</v>
      </c>
      <c r="D131" s="219" t="s">
        <v>157</v>
      </c>
      <c r="E131" s="220" t="s">
        <v>939</v>
      </c>
      <c r="F131" s="221" t="s">
        <v>940</v>
      </c>
      <c r="G131" s="222" t="s">
        <v>813</v>
      </c>
      <c r="H131" s="223">
        <v>1</v>
      </c>
      <c r="I131" s="224"/>
      <c r="J131" s="225">
        <f>ROUND(I131*H131,2)</f>
        <v>0</v>
      </c>
      <c r="K131" s="221" t="s">
        <v>161</v>
      </c>
      <c r="L131" s="45"/>
      <c r="M131" s="226" t="s">
        <v>1</v>
      </c>
      <c r="N131" s="227" t="s">
        <v>47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941</v>
      </c>
      <c r="AT131" s="230" t="s">
        <v>157</v>
      </c>
      <c r="AU131" s="230" t="s">
        <v>92</v>
      </c>
      <c r="AY131" s="17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90</v>
      </c>
      <c r="BK131" s="231">
        <f>ROUND(I131*H131,2)</f>
        <v>0</v>
      </c>
      <c r="BL131" s="17" t="s">
        <v>941</v>
      </c>
      <c r="BM131" s="230" t="s">
        <v>1461</v>
      </c>
    </row>
    <row r="132" s="2" customFormat="1" ht="16.5" customHeight="1">
      <c r="A132" s="39"/>
      <c r="B132" s="40"/>
      <c r="C132" s="219" t="s">
        <v>192</v>
      </c>
      <c r="D132" s="219" t="s">
        <v>157</v>
      </c>
      <c r="E132" s="220" t="s">
        <v>943</v>
      </c>
      <c r="F132" s="221" t="s">
        <v>944</v>
      </c>
      <c r="G132" s="222" t="s">
        <v>813</v>
      </c>
      <c r="H132" s="223">
        <v>1</v>
      </c>
      <c r="I132" s="224"/>
      <c r="J132" s="225">
        <f>ROUND(I132*H132,2)</f>
        <v>0</v>
      </c>
      <c r="K132" s="221" t="s">
        <v>161</v>
      </c>
      <c r="L132" s="45"/>
      <c r="M132" s="226" t="s">
        <v>1</v>
      </c>
      <c r="N132" s="227" t="s">
        <v>47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941</v>
      </c>
      <c r="AT132" s="230" t="s">
        <v>157</v>
      </c>
      <c r="AU132" s="230" t="s">
        <v>92</v>
      </c>
      <c r="AY132" s="17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90</v>
      </c>
      <c r="BK132" s="231">
        <f>ROUND(I132*H132,2)</f>
        <v>0</v>
      </c>
      <c r="BL132" s="17" t="s">
        <v>941</v>
      </c>
      <c r="BM132" s="230" t="s">
        <v>1462</v>
      </c>
    </row>
    <row r="133" s="12" customFormat="1" ht="22.8" customHeight="1">
      <c r="A133" s="12"/>
      <c r="B133" s="203"/>
      <c r="C133" s="204"/>
      <c r="D133" s="205" t="s">
        <v>81</v>
      </c>
      <c r="E133" s="217" t="s">
        <v>946</v>
      </c>
      <c r="F133" s="217" t="s">
        <v>947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SUM(P134:P135)</f>
        <v>0</v>
      </c>
      <c r="Q133" s="211"/>
      <c r="R133" s="212">
        <f>SUM(R134:R135)</f>
        <v>0</v>
      </c>
      <c r="S133" s="211"/>
      <c r="T133" s="21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186</v>
      </c>
      <c r="AT133" s="215" t="s">
        <v>81</v>
      </c>
      <c r="AU133" s="215" t="s">
        <v>90</v>
      </c>
      <c r="AY133" s="214" t="s">
        <v>155</v>
      </c>
      <c r="BK133" s="216">
        <f>SUM(BK134:BK135)</f>
        <v>0</v>
      </c>
    </row>
    <row r="134" s="2" customFormat="1" ht="16.5" customHeight="1">
      <c r="A134" s="39"/>
      <c r="B134" s="40"/>
      <c r="C134" s="219" t="s">
        <v>204</v>
      </c>
      <c r="D134" s="219" t="s">
        <v>157</v>
      </c>
      <c r="E134" s="220" t="s">
        <v>1463</v>
      </c>
      <c r="F134" s="221" t="s">
        <v>1464</v>
      </c>
      <c r="G134" s="222" t="s">
        <v>813</v>
      </c>
      <c r="H134" s="223">
        <v>1</v>
      </c>
      <c r="I134" s="224"/>
      <c r="J134" s="225">
        <f>ROUND(I134*H134,2)</f>
        <v>0</v>
      </c>
      <c r="K134" s="221" t="s">
        <v>161</v>
      </c>
      <c r="L134" s="45"/>
      <c r="M134" s="226" t="s">
        <v>1</v>
      </c>
      <c r="N134" s="227" t="s">
        <v>47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941</v>
      </c>
      <c r="AT134" s="230" t="s">
        <v>157</v>
      </c>
      <c r="AU134" s="230" t="s">
        <v>92</v>
      </c>
      <c r="AY134" s="17" t="s">
        <v>155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90</v>
      </c>
      <c r="BK134" s="231">
        <f>ROUND(I134*H134,2)</f>
        <v>0</v>
      </c>
      <c r="BL134" s="17" t="s">
        <v>941</v>
      </c>
      <c r="BM134" s="230" t="s">
        <v>1465</v>
      </c>
    </row>
    <row r="135" s="2" customFormat="1" ht="16.5" customHeight="1">
      <c r="A135" s="39"/>
      <c r="B135" s="40"/>
      <c r="C135" s="219" t="s">
        <v>208</v>
      </c>
      <c r="D135" s="219" t="s">
        <v>157</v>
      </c>
      <c r="E135" s="220" t="s">
        <v>1466</v>
      </c>
      <c r="F135" s="221" t="s">
        <v>1467</v>
      </c>
      <c r="G135" s="222" t="s">
        <v>813</v>
      </c>
      <c r="H135" s="223">
        <v>1</v>
      </c>
      <c r="I135" s="224"/>
      <c r="J135" s="225">
        <f>ROUND(I135*H135,2)</f>
        <v>0</v>
      </c>
      <c r="K135" s="221" t="s">
        <v>161</v>
      </c>
      <c r="L135" s="45"/>
      <c r="M135" s="226" t="s">
        <v>1</v>
      </c>
      <c r="N135" s="227" t="s">
        <v>47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941</v>
      </c>
      <c r="AT135" s="230" t="s">
        <v>157</v>
      </c>
      <c r="AU135" s="230" t="s">
        <v>92</v>
      </c>
      <c r="AY135" s="17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90</v>
      </c>
      <c r="BK135" s="231">
        <f>ROUND(I135*H135,2)</f>
        <v>0</v>
      </c>
      <c r="BL135" s="17" t="s">
        <v>941</v>
      </c>
      <c r="BM135" s="230" t="s">
        <v>1468</v>
      </c>
    </row>
    <row r="136" s="12" customFormat="1" ht="22.8" customHeight="1">
      <c r="A136" s="12"/>
      <c r="B136" s="203"/>
      <c r="C136" s="204"/>
      <c r="D136" s="205" t="s">
        <v>81</v>
      </c>
      <c r="E136" s="217" t="s">
        <v>951</v>
      </c>
      <c r="F136" s="217" t="s">
        <v>952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SUM(P137:P139)</f>
        <v>0</v>
      </c>
      <c r="Q136" s="211"/>
      <c r="R136" s="212">
        <f>SUM(R137:R139)</f>
        <v>0</v>
      </c>
      <c r="S136" s="211"/>
      <c r="T136" s="213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186</v>
      </c>
      <c r="AT136" s="215" t="s">
        <v>81</v>
      </c>
      <c r="AU136" s="215" t="s">
        <v>90</v>
      </c>
      <c r="AY136" s="214" t="s">
        <v>155</v>
      </c>
      <c r="BK136" s="216">
        <f>SUM(BK137:BK139)</f>
        <v>0</v>
      </c>
    </row>
    <row r="137" s="2" customFormat="1" ht="16.5" customHeight="1">
      <c r="A137" s="39"/>
      <c r="B137" s="40"/>
      <c r="C137" s="219" t="s">
        <v>214</v>
      </c>
      <c r="D137" s="219" t="s">
        <v>157</v>
      </c>
      <c r="E137" s="220" t="s">
        <v>1469</v>
      </c>
      <c r="F137" s="221" t="s">
        <v>952</v>
      </c>
      <c r="G137" s="222" t="s">
        <v>813</v>
      </c>
      <c r="H137" s="223">
        <v>1</v>
      </c>
      <c r="I137" s="224"/>
      <c r="J137" s="225">
        <f>ROUND(I137*H137,2)</f>
        <v>0</v>
      </c>
      <c r="K137" s="221" t="s">
        <v>161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941</v>
      </c>
      <c r="AT137" s="230" t="s">
        <v>157</v>
      </c>
      <c r="AU137" s="230" t="s">
        <v>92</v>
      </c>
      <c r="AY137" s="17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90</v>
      </c>
      <c r="BK137" s="231">
        <f>ROUND(I137*H137,2)</f>
        <v>0</v>
      </c>
      <c r="BL137" s="17" t="s">
        <v>941</v>
      </c>
      <c r="BM137" s="230" t="s">
        <v>1470</v>
      </c>
    </row>
    <row r="138" s="2" customFormat="1" ht="16.5" customHeight="1">
      <c r="A138" s="39"/>
      <c r="B138" s="40"/>
      <c r="C138" s="219" t="s">
        <v>224</v>
      </c>
      <c r="D138" s="219" t="s">
        <v>157</v>
      </c>
      <c r="E138" s="220" t="s">
        <v>956</v>
      </c>
      <c r="F138" s="221" t="s">
        <v>1471</v>
      </c>
      <c r="G138" s="222" t="s">
        <v>813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47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941</v>
      </c>
      <c r="AT138" s="230" t="s">
        <v>157</v>
      </c>
      <c r="AU138" s="230" t="s">
        <v>92</v>
      </c>
      <c r="AY138" s="17" t="s">
        <v>155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90</v>
      </c>
      <c r="BK138" s="231">
        <f>ROUND(I138*H138,2)</f>
        <v>0</v>
      </c>
      <c r="BL138" s="17" t="s">
        <v>941</v>
      </c>
      <c r="BM138" s="230" t="s">
        <v>1472</v>
      </c>
    </row>
    <row r="139" s="2" customFormat="1">
      <c r="A139" s="39"/>
      <c r="B139" s="40"/>
      <c r="C139" s="41"/>
      <c r="D139" s="234" t="s">
        <v>567</v>
      </c>
      <c r="E139" s="41"/>
      <c r="F139" s="275" t="s">
        <v>1473</v>
      </c>
      <c r="G139" s="41"/>
      <c r="H139" s="41"/>
      <c r="I139" s="276"/>
      <c r="J139" s="41"/>
      <c r="K139" s="41"/>
      <c r="L139" s="45"/>
      <c r="M139" s="277"/>
      <c r="N139" s="27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567</v>
      </c>
      <c r="AU139" s="17" t="s">
        <v>92</v>
      </c>
    </row>
    <row r="140" s="12" customFormat="1" ht="22.8" customHeight="1">
      <c r="A140" s="12"/>
      <c r="B140" s="203"/>
      <c r="C140" s="204"/>
      <c r="D140" s="205" t="s">
        <v>81</v>
      </c>
      <c r="E140" s="217" t="s">
        <v>959</v>
      </c>
      <c r="F140" s="217" t="s">
        <v>960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SUM(P141:P142)</f>
        <v>0</v>
      </c>
      <c r="Q140" s="211"/>
      <c r="R140" s="212">
        <f>SUM(R141:R142)</f>
        <v>0</v>
      </c>
      <c r="S140" s="211"/>
      <c r="T140" s="21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186</v>
      </c>
      <c r="AT140" s="215" t="s">
        <v>81</v>
      </c>
      <c r="AU140" s="215" t="s">
        <v>90</v>
      </c>
      <c r="AY140" s="214" t="s">
        <v>155</v>
      </c>
      <c r="BK140" s="216">
        <f>SUM(BK141:BK142)</f>
        <v>0</v>
      </c>
    </row>
    <row r="141" s="2" customFormat="1" ht="16.5" customHeight="1">
      <c r="A141" s="39"/>
      <c r="B141" s="40"/>
      <c r="C141" s="219" t="s">
        <v>229</v>
      </c>
      <c r="D141" s="219" t="s">
        <v>157</v>
      </c>
      <c r="E141" s="220" t="s">
        <v>961</v>
      </c>
      <c r="F141" s="221" t="s">
        <v>960</v>
      </c>
      <c r="G141" s="222" t="s">
        <v>813</v>
      </c>
      <c r="H141" s="223">
        <v>1</v>
      </c>
      <c r="I141" s="224"/>
      <c r="J141" s="225">
        <f>ROUND(I141*H141,2)</f>
        <v>0</v>
      </c>
      <c r="K141" s="221" t="s">
        <v>161</v>
      </c>
      <c r="L141" s="45"/>
      <c r="M141" s="226" t="s">
        <v>1</v>
      </c>
      <c r="N141" s="227" t="s">
        <v>47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941</v>
      </c>
      <c r="AT141" s="230" t="s">
        <v>157</v>
      </c>
      <c r="AU141" s="230" t="s">
        <v>92</v>
      </c>
      <c r="AY141" s="17" t="s">
        <v>155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90</v>
      </c>
      <c r="BK141" s="231">
        <f>ROUND(I141*H141,2)</f>
        <v>0</v>
      </c>
      <c r="BL141" s="17" t="s">
        <v>941</v>
      </c>
      <c r="BM141" s="230" t="s">
        <v>1474</v>
      </c>
    </row>
    <row r="142" s="2" customFormat="1" ht="21.75" customHeight="1">
      <c r="A142" s="39"/>
      <c r="B142" s="40"/>
      <c r="C142" s="219" t="s">
        <v>234</v>
      </c>
      <c r="D142" s="219" t="s">
        <v>157</v>
      </c>
      <c r="E142" s="220" t="s">
        <v>1475</v>
      </c>
      <c r="F142" s="221" t="s">
        <v>1476</v>
      </c>
      <c r="G142" s="222" t="s">
        <v>813</v>
      </c>
      <c r="H142" s="223">
        <v>1</v>
      </c>
      <c r="I142" s="224"/>
      <c r="J142" s="225">
        <f>ROUND(I142*H142,2)</f>
        <v>0</v>
      </c>
      <c r="K142" s="221" t="s">
        <v>161</v>
      </c>
      <c r="L142" s="45"/>
      <c r="M142" s="226" t="s">
        <v>1</v>
      </c>
      <c r="N142" s="227" t="s">
        <v>47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941</v>
      </c>
      <c r="AT142" s="230" t="s">
        <v>157</v>
      </c>
      <c r="AU142" s="230" t="s">
        <v>92</v>
      </c>
      <c r="AY142" s="17" t="s">
        <v>155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90</v>
      </c>
      <c r="BK142" s="231">
        <f>ROUND(I142*H142,2)</f>
        <v>0</v>
      </c>
      <c r="BL142" s="17" t="s">
        <v>941</v>
      </c>
      <c r="BM142" s="230" t="s">
        <v>1477</v>
      </c>
    </row>
    <row r="143" s="12" customFormat="1" ht="22.8" customHeight="1">
      <c r="A143" s="12"/>
      <c r="B143" s="203"/>
      <c r="C143" s="204"/>
      <c r="D143" s="205" t="s">
        <v>81</v>
      </c>
      <c r="E143" s="217" t="s">
        <v>963</v>
      </c>
      <c r="F143" s="217" t="s">
        <v>964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186</v>
      </c>
      <c r="AT143" s="215" t="s">
        <v>81</v>
      </c>
      <c r="AU143" s="215" t="s">
        <v>90</v>
      </c>
      <c r="AY143" s="214" t="s">
        <v>155</v>
      </c>
      <c r="BK143" s="216">
        <f>BK144</f>
        <v>0</v>
      </c>
    </row>
    <row r="144" s="2" customFormat="1" ht="16.5" customHeight="1">
      <c r="A144" s="39"/>
      <c r="B144" s="40"/>
      <c r="C144" s="219" t="s">
        <v>241</v>
      </c>
      <c r="D144" s="219" t="s">
        <v>157</v>
      </c>
      <c r="E144" s="220" t="s">
        <v>965</v>
      </c>
      <c r="F144" s="221" t="s">
        <v>966</v>
      </c>
      <c r="G144" s="222" t="s">
        <v>813</v>
      </c>
      <c r="H144" s="223">
        <v>1</v>
      </c>
      <c r="I144" s="224"/>
      <c r="J144" s="225">
        <f>ROUND(I144*H144,2)</f>
        <v>0</v>
      </c>
      <c r="K144" s="221" t="s">
        <v>161</v>
      </c>
      <c r="L144" s="45"/>
      <c r="M144" s="283" t="s">
        <v>1</v>
      </c>
      <c r="N144" s="284" t="s">
        <v>47</v>
      </c>
      <c r="O144" s="285"/>
      <c r="P144" s="286">
        <f>O144*H144</f>
        <v>0</v>
      </c>
      <c r="Q144" s="286">
        <v>0</v>
      </c>
      <c r="R144" s="286">
        <f>Q144*H144</f>
        <v>0</v>
      </c>
      <c r="S144" s="286">
        <v>0</v>
      </c>
      <c r="T144" s="28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941</v>
      </c>
      <c r="AT144" s="230" t="s">
        <v>157</v>
      </c>
      <c r="AU144" s="230" t="s">
        <v>92</v>
      </c>
      <c r="AY144" s="17" t="s">
        <v>155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90</v>
      </c>
      <c r="BK144" s="231">
        <f>ROUND(I144*H144,2)</f>
        <v>0</v>
      </c>
      <c r="BL144" s="17" t="s">
        <v>941</v>
      </c>
      <c r="BM144" s="230" t="s">
        <v>1478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8L55j0UaKrmn8UZ69DCvVqfvf2Nl7hyH1yYxoqxV/7eYIOzPVTLuJOX71/VPw4uOlbKlnr3UQxdo7qhCZ3TMCA==" hashValue="kEVSxqu1sDkCfhgTOvyW+JAZl4m3w+kwi6nnmoBqOByA2ROV/2EJ5doEfKQZgRsUCS5g18VSISfWn6QByYq/JA==" algorithmName="SHA-512" password="CC35"/>
  <autoFilter ref="C121:K144"/>
  <mergeCells count="9">
    <mergeCell ref="E7:H7"/>
    <mergeCell ref="E9:H9"/>
    <mergeCell ref="E18:H18"/>
    <mergeCell ref="E27:H27"/>
    <mergeCell ref="E84:H84"/>
    <mergeCell ref="E86:H86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92</v>
      </c>
    </row>
    <row r="4" s="1" customFormat="1" ht="24.96" customHeight="1">
      <c r="B4" s="20"/>
      <c r="D4" s="139" t="s">
        <v>116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Oprava mostů v úseku Rožnov – Černý Kříž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1479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29</v>
      </c>
      <c r="E14" s="39"/>
      <c r="F14" s="39"/>
      <c r="G14" s="39"/>
      <c r="H14" s="39"/>
      <c r="I14" s="141" t="s">
        <v>30</v>
      </c>
      <c r="J14" s="144" t="s">
        <v>31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32</v>
      </c>
      <c r="F15" s="39"/>
      <c r="G15" s="39"/>
      <c r="H15" s="39"/>
      <c r="I15" s="141" t="s">
        <v>33</v>
      </c>
      <c r="J15" s="144" t="s">
        <v>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30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30</v>
      </c>
      <c r="J20" s="144" t="s">
        <v>974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975</v>
      </c>
      <c r="F21" s="39"/>
      <c r="G21" s="39"/>
      <c r="H21" s="39"/>
      <c r="I21" s="141" t="s">
        <v>33</v>
      </c>
      <c r="J21" s="144" t="s">
        <v>976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40</v>
      </c>
      <c r="E23" s="39"/>
      <c r="F23" s="39"/>
      <c r="G23" s="39"/>
      <c r="H23" s="39"/>
      <c r="I23" s="141" t="s">
        <v>30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ROUND((SUM(BE118:BE123)),  2)</f>
        <v>0</v>
      </c>
      <c r="G33" s="39"/>
      <c r="H33" s="39"/>
      <c r="I33" s="156">
        <v>0.20999999999999999</v>
      </c>
      <c r="J33" s="155">
        <f>ROUND(((SUM(BE118:BE123))*I33),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ROUND((SUM(BF118:BF123)),  2)</f>
        <v>0</v>
      </c>
      <c r="G34" s="39"/>
      <c r="H34" s="39"/>
      <c r="I34" s="156">
        <v>0.14999999999999999</v>
      </c>
      <c r="J34" s="155">
        <f>ROUND(((SUM(BF118:BF123))*I34),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ROUND((SUM(BG118:BG123)),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ROUND((SUM(BH118:BH123)),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ROUND((SUM(BI118:BI123)),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mostů v úseku Rožnov – Černý Kříž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SO2-04 - Materiál objednatele - most km 20,116 - NEOCEŇUJE SE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21</v>
      </c>
      <c r="D89" s="41"/>
      <c r="E89" s="41"/>
      <c r="F89" s="27" t="str">
        <f>F12</f>
        <v>Plešovice</v>
      </c>
      <c r="G89" s="41"/>
      <c r="H89" s="41"/>
      <c r="I89" s="32" t="s">
        <v>23</v>
      </c>
      <c r="J89" s="80" t="str">
        <f>IF(J12="","",J12)</f>
        <v>21. 9. 2022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29</v>
      </c>
      <c r="D91" s="41"/>
      <c r="E91" s="41"/>
      <c r="F91" s="27" t="str">
        <f>E15</f>
        <v>Správa železnic, státní organizace</v>
      </c>
      <c r="G91" s="41"/>
      <c r="H91" s="41"/>
      <c r="I91" s="32" t="s">
        <v>37</v>
      </c>
      <c r="J91" s="37" t="str">
        <f>E21</f>
        <v>TOP CON SERVIS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40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122</v>
      </c>
      <c r="D94" s="177"/>
      <c r="E94" s="177"/>
      <c r="F94" s="177"/>
      <c r="G94" s="177"/>
      <c r="H94" s="177"/>
      <c r="I94" s="177"/>
      <c r="J94" s="178" t="s">
        <v>123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124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125</v>
      </c>
    </row>
    <row r="97" s="9" customFormat="1" ht="24.96" customHeight="1">
      <c r="A97" s="9"/>
      <c r="B97" s="180"/>
      <c r="C97" s="181"/>
      <c r="D97" s="182" t="s">
        <v>126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131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3" t="s">
        <v>140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2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Oprava mostů v úseku Rožnov – Černý Kříž</v>
      </c>
      <c r="F108" s="32"/>
      <c r="G108" s="32"/>
      <c r="H108" s="32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117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30" customHeight="1">
      <c r="A110" s="39"/>
      <c r="B110" s="40"/>
      <c r="C110" s="41"/>
      <c r="D110" s="41"/>
      <c r="E110" s="77" t="str">
        <f>E9</f>
        <v>SO2-04 - Materiál objednatele - most km 20,116 - NEOCEŇUJE SE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21</v>
      </c>
      <c r="D112" s="41"/>
      <c r="E112" s="41"/>
      <c r="F112" s="27" t="str">
        <f>F12</f>
        <v>Plešovice</v>
      </c>
      <c r="G112" s="41"/>
      <c r="H112" s="41"/>
      <c r="I112" s="32" t="s">
        <v>23</v>
      </c>
      <c r="J112" s="80" t="str">
        <f>IF(J12="","",J12)</f>
        <v>21. 9. 2022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2" t="s">
        <v>29</v>
      </c>
      <c r="D114" s="41"/>
      <c r="E114" s="41"/>
      <c r="F114" s="27" t="str">
        <f>E15</f>
        <v>Správa železnic, státní organizace</v>
      </c>
      <c r="G114" s="41"/>
      <c r="H114" s="41"/>
      <c r="I114" s="32" t="s">
        <v>37</v>
      </c>
      <c r="J114" s="37" t="str">
        <f>E21</f>
        <v>TOP CON SERVIS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2" t="s">
        <v>35</v>
      </c>
      <c r="D115" s="41"/>
      <c r="E115" s="41"/>
      <c r="F115" s="27" t="str">
        <f>IF(E18="","",E18)</f>
        <v>Vyplň údaj</v>
      </c>
      <c r="G115" s="41"/>
      <c r="H115" s="41"/>
      <c r="I115" s="32" t="s">
        <v>40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141</v>
      </c>
      <c r="D117" s="195" t="s">
        <v>67</v>
      </c>
      <c r="E117" s="195" t="s">
        <v>63</v>
      </c>
      <c r="F117" s="195" t="s">
        <v>64</v>
      </c>
      <c r="G117" s="195" t="s">
        <v>142</v>
      </c>
      <c r="H117" s="195" t="s">
        <v>143</v>
      </c>
      <c r="I117" s="195" t="s">
        <v>144</v>
      </c>
      <c r="J117" s="195" t="s">
        <v>123</v>
      </c>
      <c r="K117" s="196" t="s">
        <v>145</v>
      </c>
      <c r="L117" s="197"/>
      <c r="M117" s="101" t="s">
        <v>1</v>
      </c>
      <c r="N117" s="102" t="s">
        <v>46</v>
      </c>
      <c r="O117" s="102" t="s">
        <v>146</v>
      </c>
      <c r="P117" s="102" t="s">
        <v>147</v>
      </c>
      <c r="Q117" s="102" t="s">
        <v>148</v>
      </c>
      <c r="R117" s="102" t="s">
        <v>149</v>
      </c>
      <c r="S117" s="102" t="s">
        <v>150</v>
      </c>
      <c r="T117" s="103" t="s">
        <v>151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81</v>
      </c>
      <c r="AU118" s="17" t="s">
        <v>125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81</v>
      </c>
      <c r="E119" s="206" t="s">
        <v>153</v>
      </c>
      <c r="F119" s="206" t="s">
        <v>154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90</v>
      </c>
      <c r="AT119" s="215" t="s">
        <v>81</v>
      </c>
      <c r="AU119" s="215" t="s">
        <v>82</v>
      </c>
      <c r="AY119" s="214" t="s">
        <v>155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81</v>
      </c>
      <c r="E120" s="217" t="s">
        <v>186</v>
      </c>
      <c r="F120" s="217" t="s">
        <v>504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SUM(P121:P123)</f>
        <v>0</v>
      </c>
      <c r="Q120" s="211"/>
      <c r="R120" s="212">
        <f>SUM(R121:R123)</f>
        <v>0</v>
      </c>
      <c r="S120" s="211"/>
      <c r="T120" s="213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90</v>
      </c>
      <c r="AT120" s="215" t="s">
        <v>81</v>
      </c>
      <c r="AU120" s="215" t="s">
        <v>90</v>
      </c>
      <c r="AY120" s="214" t="s">
        <v>155</v>
      </c>
      <c r="BK120" s="216">
        <f>SUM(BK121:BK123)</f>
        <v>0</v>
      </c>
    </row>
    <row r="121" s="2" customFormat="1" ht="16.5" customHeight="1">
      <c r="A121" s="39"/>
      <c r="B121" s="40"/>
      <c r="C121" s="265" t="s">
        <v>90</v>
      </c>
      <c r="D121" s="265" t="s">
        <v>254</v>
      </c>
      <c r="E121" s="266" t="s">
        <v>1480</v>
      </c>
      <c r="F121" s="267" t="s">
        <v>1481</v>
      </c>
      <c r="G121" s="268" t="s">
        <v>347</v>
      </c>
      <c r="H121" s="269">
        <v>24</v>
      </c>
      <c r="I121" s="270"/>
      <c r="J121" s="271">
        <f>ROUND(I121*H121,2)</f>
        <v>0</v>
      </c>
      <c r="K121" s="267" t="s">
        <v>1</v>
      </c>
      <c r="L121" s="272"/>
      <c r="M121" s="273" t="s">
        <v>1</v>
      </c>
      <c r="N121" s="274" t="s">
        <v>47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208</v>
      </c>
      <c r="AT121" s="230" t="s">
        <v>254</v>
      </c>
      <c r="AU121" s="230" t="s">
        <v>92</v>
      </c>
      <c r="AY121" s="17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90</v>
      </c>
      <c r="BK121" s="231">
        <f>ROUND(I121*H121,2)</f>
        <v>0</v>
      </c>
      <c r="BL121" s="17" t="s">
        <v>162</v>
      </c>
      <c r="BM121" s="230" t="s">
        <v>1482</v>
      </c>
    </row>
    <row r="122" s="2" customFormat="1">
      <c r="A122" s="39"/>
      <c r="B122" s="40"/>
      <c r="C122" s="41"/>
      <c r="D122" s="234" t="s">
        <v>567</v>
      </c>
      <c r="E122" s="41"/>
      <c r="F122" s="275" t="s">
        <v>1483</v>
      </c>
      <c r="G122" s="41"/>
      <c r="H122" s="41"/>
      <c r="I122" s="276"/>
      <c r="J122" s="41"/>
      <c r="K122" s="41"/>
      <c r="L122" s="45"/>
      <c r="M122" s="277"/>
      <c r="N122" s="278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567</v>
      </c>
      <c r="AU122" s="17" t="s">
        <v>92</v>
      </c>
    </row>
    <row r="123" s="14" customFormat="1">
      <c r="A123" s="14"/>
      <c r="B123" s="243"/>
      <c r="C123" s="244"/>
      <c r="D123" s="234" t="s">
        <v>164</v>
      </c>
      <c r="E123" s="245" t="s">
        <v>1</v>
      </c>
      <c r="F123" s="246" t="s">
        <v>1484</v>
      </c>
      <c r="G123" s="244"/>
      <c r="H123" s="247">
        <v>24</v>
      </c>
      <c r="I123" s="248"/>
      <c r="J123" s="244"/>
      <c r="K123" s="244"/>
      <c r="L123" s="249"/>
      <c r="M123" s="293"/>
      <c r="N123" s="294"/>
      <c r="O123" s="294"/>
      <c r="P123" s="294"/>
      <c r="Q123" s="294"/>
      <c r="R123" s="294"/>
      <c r="S123" s="294"/>
      <c r="T123" s="29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164</v>
      </c>
      <c r="AU123" s="253" t="s">
        <v>92</v>
      </c>
      <c r="AV123" s="14" t="s">
        <v>92</v>
      </c>
      <c r="AW123" s="14" t="s">
        <v>39</v>
      </c>
      <c r="AX123" s="14" t="s">
        <v>90</v>
      </c>
      <c r="AY123" s="253" t="s">
        <v>155</v>
      </c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LZXxYqk300AcTR91xtOgyU79D7wSwjARqu+PTQ7ICK3RZcdBnpuVhWIBsokn9fTGt7mtR/jiu6A0RMCqbV9Hvg==" hashValue="SGCcidxWGtmk/yUlAKd1kd7TXwQMr+AnsXTHdWy27rmqx6oo5Lwg3360Dd1Md8Y3hebMeThHNAQooVFee5vzvQ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2022-09-27T13:59:05Z</dcterms:created>
  <dcterms:modified xsi:type="dcterms:W3CDTF">2022-09-27T13:59:20Z</dcterms:modified>
</cp:coreProperties>
</file>